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Бюджет!$A$19</definedName>
    <definedName name="FIO" localSheetId="0">Бюджет!$E$19</definedName>
    <definedName name="SIGN" localSheetId="0">Бюджет!$A$19:$G$20</definedName>
  </definedNames>
  <calcPr calcId="125725"/>
</workbook>
</file>

<file path=xl/calcChain.xml><?xml version="1.0" encoding="utf-8"?>
<calcChain xmlns="http://schemas.openxmlformats.org/spreadsheetml/2006/main">
  <c r="I76" i="3"/>
  <c r="I33"/>
  <c r="I39"/>
  <c r="I44"/>
  <c r="I45"/>
  <c r="I46"/>
  <c r="I48"/>
  <c r="I52"/>
  <c r="I54"/>
  <c r="I56"/>
  <c r="I57"/>
  <c r="I59"/>
  <c r="I60"/>
  <c r="I61"/>
  <c r="I63"/>
  <c r="I64"/>
  <c r="I69"/>
  <c r="I70"/>
  <c r="I71"/>
  <c r="I72"/>
  <c r="I73"/>
  <c r="I77"/>
  <c r="I78"/>
  <c r="I79"/>
  <c r="I80"/>
  <c r="I81"/>
  <c r="I86"/>
  <c r="I87"/>
  <c r="I92"/>
  <c r="I93"/>
  <c r="I94"/>
  <c r="I97"/>
  <c r="I98"/>
  <c r="I99"/>
  <c r="I100"/>
  <c r="I101"/>
  <c r="I102"/>
  <c r="I103"/>
  <c r="I104"/>
  <c r="I105"/>
  <c r="I106"/>
  <c r="I108"/>
  <c r="I109"/>
  <c r="I110"/>
  <c r="I111"/>
  <c r="I114"/>
  <c r="I115"/>
  <c r="I118"/>
  <c r="I119"/>
  <c r="I122"/>
  <c r="I16"/>
  <c r="I17"/>
  <c r="I18"/>
  <c r="I19"/>
  <c r="I21"/>
  <c r="I22"/>
  <c r="I23"/>
  <c r="I25"/>
  <c r="I26"/>
  <c r="I28"/>
  <c r="I29"/>
  <c r="I30"/>
  <c r="I31"/>
  <c r="I14"/>
  <c r="I13"/>
  <c r="H33"/>
  <c r="H35"/>
  <c r="H36"/>
  <c r="H37"/>
  <c r="H38"/>
  <c r="H39"/>
  <c r="H40"/>
  <c r="H41"/>
  <c r="H43"/>
  <c r="H44"/>
  <c r="H45"/>
  <c r="H46"/>
  <c r="H47"/>
  <c r="H48"/>
  <c r="H49"/>
  <c r="H50"/>
  <c r="H51"/>
  <c r="H52"/>
  <c r="H53"/>
  <c r="H54"/>
  <c r="H56"/>
  <c r="H57"/>
  <c r="H58"/>
  <c r="H59"/>
  <c r="H60"/>
  <c r="H61"/>
  <c r="H62"/>
  <c r="H63"/>
  <c r="H64"/>
  <c r="H65"/>
  <c r="H66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9"/>
  <c r="H90"/>
  <c r="H91"/>
  <c r="H92"/>
  <c r="H93"/>
  <c r="H94"/>
  <c r="H95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7"/>
  <c r="H118"/>
  <c r="H119"/>
  <c r="H120"/>
  <c r="H122"/>
  <c r="H123"/>
  <c r="H21"/>
  <c r="H22"/>
  <c r="H23"/>
  <c r="H24"/>
  <c r="H25"/>
  <c r="H26"/>
  <c r="H27"/>
  <c r="H28"/>
  <c r="H29"/>
  <c r="H30"/>
  <c r="H31"/>
  <c r="H16"/>
  <c r="H17"/>
  <c r="H18"/>
  <c r="H19"/>
  <c r="H20"/>
  <c r="H15"/>
  <c r="H14"/>
  <c r="H13"/>
  <c r="G121"/>
  <c r="I121" s="1"/>
  <c r="G116"/>
  <c r="I116" s="1"/>
  <c r="G96"/>
  <c r="I96" s="1"/>
  <c r="G88"/>
  <c r="I88" s="1"/>
  <c r="G67"/>
  <c r="H67" s="1"/>
  <c r="G55"/>
  <c r="H55" s="1"/>
  <c r="G42"/>
  <c r="I42" s="1"/>
  <c r="G34"/>
  <c r="I34" s="1"/>
  <c r="G32"/>
  <c r="I32" s="1"/>
  <c r="G12"/>
  <c r="I12" s="1"/>
  <c r="H12" l="1"/>
  <c r="H116"/>
  <c r="H96"/>
  <c r="H88"/>
  <c r="H42"/>
  <c r="H34"/>
  <c r="H32"/>
  <c r="I67"/>
  <c r="I55"/>
  <c r="G124"/>
  <c r="H121"/>
  <c r="I124" l="1"/>
  <c r="H124"/>
</calcChain>
</file>

<file path=xl/sharedStrings.xml><?xml version="1.0" encoding="utf-8"?>
<sst xmlns="http://schemas.openxmlformats.org/spreadsheetml/2006/main" count="431" uniqueCount="205">
  <si>
    <t>руб.</t>
  </si>
  <si>
    <t>Раздел</t>
  </si>
  <si>
    <t>Подраздел</t>
  </si>
  <si>
    <t>КЦСР</t>
  </si>
  <si>
    <t>Наименование КЦСР</t>
  </si>
  <si>
    <t>01</t>
  </si>
  <si>
    <t>02</t>
  </si>
  <si>
    <t>9100000580</t>
  </si>
  <si>
    <t>Глава ЗАТО Звёздный</t>
  </si>
  <si>
    <t>03</t>
  </si>
  <si>
    <t>9100000610</t>
  </si>
  <si>
    <t>Обеспечение выполнения функций представительного органа муниципального образования</t>
  </si>
  <si>
    <t>04</t>
  </si>
  <si>
    <t>061012Н020</t>
  </si>
  <si>
    <t>Обеспечение воспитания и обучения детей-инвалидов в дошкольных образовательных учреждениях и на дому</t>
  </si>
  <si>
    <t>061012Н230</t>
  </si>
  <si>
    <t>Предоставление социальных гарантий и льгот педагогическим работникам</t>
  </si>
  <si>
    <t>062012Н230</t>
  </si>
  <si>
    <t>0620170080</t>
  </si>
  <si>
    <t>Предоставление дополнительных мер социальной поддержки отдельным категориям лиц, которым присуждены учёные степени кандидата и доктора наук, работающих в муниципальных образовательных учреждениях</t>
  </si>
  <si>
    <t>0730170280</t>
  </si>
  <si>
    <t>Предоставление выплаты компенсации части родительской платы за присмотр и уход за ребёнком в муниципальных образовательных организациях, реализующих образовательную программу дошкольного образования</t>
  </si>
  <si>
    <t>101012У130</t>
  </si>
  <si>
    <t>Мероприятия по отлову, содержанию, эвтаназии и утилизации (кремации) умерших в период содержания и эвтаназированных безнадзорных животных</t>
  </si>
  <si>
    <t>9100000590</t>
  </si>
  <si>
    <t>Глава адиминистрации ЗАТО Звёздный</t>
  </si>
  <si>
    <t>9100000630</t>
  </si>
  <si>
    <t>Обеспечение выполнения функций исполнительно-распорядительного органа муниципального образования</t>
  </si>
  <si>
    <t>910002Е110</t>
  </si>
  <si>
    <t>Комиссия по делам несовершеннолетних и защите их прав и организация их деятельности</t>
  </si>
  <si>
    <t>910002П160</t>
  </si>
  <si>
    <t>Составление протоколов об административных правонарушениях</t>
  </si>
  <si>
    <t>06</t>
  </si>
  <si>
    <t>9100000600</t>
  </si>
  <si>
    <t>Председатель контрольной комиссии ЗАТО Звёздный</t>
  </si>
  <si>
    <t>9100000620</t>
  </si>
  <si>
    <t>Обеспечение выполнения функций контрольно-счётного органа муниципального образования</t>
  </si>
  <si>
    <t>11</t>
  </si>
  <si>
    <t>9100000640</t>
  </si>
  <si>
    <t>Резервный фонд</t>
  </si>
  <si>
    <t>13</t>
  </si>
  <si>
    <t>1220100530</t>
  </si>
  <si>
    <t>Инвентаризация и оценка муниципального имущества</t>
  </si>
  <si>
    <t>1220100540</t>
  </si>
  <si>
    <t>Содержание муниципального имущества</t>
  </si>
  <si>
    <t>9100000650</t>
  </si>
  <si>
    <t>Прочие расходы</t>
  </si>
  <si>
    <t>9100059300</t>
  </si>
  <si>
    <t>Государственная регистрация актов гражданского состояния</t>
  </si>
  <si>
    <t>9100051180</t>
  </si>
  <si>
    <t>Осуществление полномочий по первичному воинскому учёту на территориях, где отсутствуют военные комиссариаты</t>
  </si>
  <si>
    <t>09</t>
  </si>
  <si>
    <t>0430100220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</si>
  <si>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</si>
  <si>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0430100230</t>
  </si>
  <si>
    <t>Профилактическая работа по гражданской обороне, предупреждению и ликвидации чрезвычайных ситуаций</t>
  </si>
  <si>
    <t>10</t>
  </si>
  <si>
    <t>0410100170</t>
  </si>
  <si>
    <t>Проведение профилактической работы по пожарной безопасности в ЗАТО Звёздный</t>
  </si>
  <si>
    <t>0410100180</t>
  </si>
  <si>
    <t>Модернизация и содержание системы оповещения ЗАТО Звёздный</t>
  </si>
  <si>
    <t>14</t>
  </si>
  <si>
    <t>0420100190</t>
  </si>
  <si>
    <t>Модернизация и содержание системы видеонаблюдения ЗАТО Звёздный</t>
  </si>
  <si>
    <t>0420100200</t>
  </si>
  <si>
    <t>Организация работ по профилактике правонарушений и обеспечению общественной безопасности</t>
  </si>
  <si>
    <t>0420100210</t>
  </si>
  <si>
    <t>Проведение тестирования обучающихся 9-11 классов МБОУ Средняя общеобразовательная школа с целью выявления случаев употребления психоактивных веществ обучающимися</t>
  </si>
  <si>
    <t>1050100490</t>
  </si>
  <si>
    <t>Разработка и экспертиза Декларации безопасности гидротехнического сооружения пруда на р. Юг в п. Звёздный</t>
  </si>
  <si>
    <t>08</t>
  </si>
  <si>
    <t>910012С090</t>
  </si>
  <si>
    <t>Возмещение хозяйствующим субъектам недополученных доходов от перевозки отдельных категорий граждан с использованием федеральных социальных проездных документов</t>
  </si>
  <si>
    <t>910022С090</t>
  </si>
  <si>
    <t>Возмещение хозяйствующим субъектам недополученных доходов от перевозки отдельных категорий граждан с использованием региональных социальных проездных документов</t>
  </si>
  <si>
    <t>1020100420</t>
  </si>
  <si>
    <t>Содержание в зимний период автомобильных дорог, расположенных на территории ЗАТО Звёздный</t>
  </si>
  <si>
    <t>1020100430</t>
  </si>
  <si>
    <t>Капитальный ремонт и ремонт автомобильных дорог ЗАТО Звёздный</t>
  </si>
  <si>
    <t>1020100440</t>
  </si>
  <si>
    <t>Приобретение дорожных знаков и других средств по обеспечению безопасности дорожного движения</t>
  </si>
  <si>
    <t>12</t>
  </si>
  <si>
    <t>0110100080</t>
  </si>
  <si>
    <t>Субсидии на возмещение части затрат, связанных с оплатой субъектами малого и среднего предпринимательства, в том числе участниками инновационных территориальных кластеров, приобретения оборудования, включая затраты на монтаж оборудования, в целях создания и(или) развития, и(или) модернизации производства товаров</t>
  </si>
  <si>
    <t>0110100090</t>
  </si>
  <si>
    <t>Предоставление субсидий начинающим субъектам малого предпринимательства в целях возмещения части затрат, связанных с началом предпринимательской деятельности</t>
  </si>
  <si>
    <t>0110100100</t>
  </si>
  <si>
    <t>Проведение ежегодного конкурса СМПС</t>
  </si>
  <si>
    <t>0120100110</t>
  </si>
  <si>
    <t>Продвижение ЗАТО Звёздный на краевом и российском уровнях</t>
  </si>
  <si>
    <t>1120100510</t>
  </si>
  <si>
    <t>Корректировка ПЗЗ и Генплана ЗАТО Звёздный</t>
  </si>
  <si>
    <t>1210100520</t>
  </si>
  <si>
    <t>Формирование и постановка на кадастровый учёт земельных участков</t>
  </si>
  <si>
    <t>05</t>
  </si>
  <si>
    <t>9100000680</t>
  </si>
  <si>
    <t>Капитальный ремонт жилого фонда</t>
  </si>
  <si>
    <t>9100000690</t>
  </si>
  <si>
    <t>Взносы в фонд капитального ремонта за квартиры, находящиеся в муниципальной собственности</t>
  </si>
  <si>
    <t>1410100560</t>
  </si>
  <si>
    <t>Установка приборов учёта</t>
  </si>
  <si>
    <t>1010100390</t>
  </si>
  <si>
    <t>Содержание территории ЗАТО Звёздный</t>
  </si>
  <si>
    <t>1010100400</t>
  </si>
  <si>
    <t>Работы по благоустройству ЗАТО Звёздный</t>
  </si>
  <si>
    <t>1010100410</t>
  </si>
  <si>
    <t>Содержание Аллеи Славы в п.Звёздный</t>
  </si>
  <si>
    <t>1030100450</t>
  </si>
  <si>
    <t>Обеспечение наружного освещения на территории ЗАТО Звёздный</t>
  </si>
  <si>
    <t>1030100460</t>
  </si>
  <si>
    <t>Техническое обслуживание линий наружного освещения на территории ЗАТО Звёздный</t>
  </si>
  <si>
    <t>1040100470</t>
  </si>
  <si>
    <t>Эвакуация твёрдо-бытовых отходов захламлённых мест с территории ЗАТО Звёздный</t>
  </si>
  <si>
    <t>1040100480</t>
  </si>
  <si>
    <t>Организация и проведение Всероссийского экологического субботника - "Зелёная Россия"</t>
  </si>
  <si>
    <t>07</t>
  </si>
  <si>
    <t>031012Р050</t>
  </si>
  <si>
    <t>Проведение капитального ремонта, ремонта в учреждениях социально–культурной сферы ЗАТО Звёздный (краевой бюджет)</t>
  </si>
  <si>
    <t>03101SР050</t>
  </si>
  <si>
    <t>Проведение капитального ремонта, ремонта в учреждениях социально–культурной сферы ЗАТО Звёздный</t>
  </si>
  <si>
    <t>0610100250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</si>
  <si>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</si>
  <si>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061012Н030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</si>
  <si>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</si>
  <si>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0620100260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</si>
  <si>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</si>
  <si>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062012Н070</t>
  </si>
  <si>
    <t>Предоставление государственных гарантий на получение общедоступного бесплатного начального общего, основного общего, среднего (полного) общего образования, а также дополнительного образования в общеобразовательных организациях</t>
  </si>
  <si>
    <t>062012Н080</t>
  </si>
  <si>
    <t>Выплата ежемесячного денежного вознаграждения за классное руководство</t>
  </si>
  <si>
    <t>0630100280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</si>
  <si>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</si>
  <si>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0730100310</t>
  </si>
  <si>
    <t>Предоставление компенсационных выплат на питание обучающимся в муниципальных общеобразовательных организациях</t>
  </si>
  <si>
    <t>1510100570</t>
  </si>
  <si>
    <t>Проведение ремонтных работ в муниципальных бюджетных учреждениях ЗАТО Звёздный для приспособления зданий для МГН</t>
  </si>
  <si>
    <t>0710100290</t>
  </si>
  <si>
    <t>Мероприятия по организации отдыха и занятости детей в каникулярное время (за счёт средств бюджета ЗАТО Звёздный)</t>
  </si>
  <si>
    <t>071012Е290</t>
  </si>
  <si>
    <t>Мероприятия по организации оздоровления и отдыха детей (за счёт средств краевого бюджета)</t>
  </si>
  <si>
    <t>0510100240</t>
  </si>
  <si>
    <t>Проведение профилактических мероприятий на территории ЗАТО Звёздный по эпидемическим показаниям</t>
  </si>
  <si>
    <t>0810100330</t>
  </si>
  <si>
    <t>Создания условий для физического развития детей</t>
  </si>
  <si>
    <t>0810100340</t>
  </si>
  <si>
    <t>Спортивно-оздоровительные мероприятия</t>
  </si>
  <si>
    <t>0230100140</t>
  </si>
  <si>
    <t>Мероприятия по развитию и гармонизации межнациональных отношений в ЗАТО Звёздный</t>
  </si>
  <si>
    <t>0240100150</t>
  </si>
  <si>
    <t>Обеспечение информационной, консультационной и методической поддержки социально-ориентированным некоммерческим организациям по основным направлениям их деятельности, обмен передовым опытом и технологиями, выявление, обобщение и распространение лучшей практики</t>
  </si>
  <si>
    <t>0250100160</t>
  </si>
  <si>
    <t>Мероприятия по развитию и совершенствованию системы патриотического воспитания и продвижению территориального бренда «Звёздный – центр патриотического воспитания Пермского края»</t>
  </si>
  <si>
    <t>0910100360</t>
  </si>
  <si>
    <t>Организация библиотечного обслуживания</t>
  </si>
  <si>
    <t>0920100370</t>
  </si>
  <si>
    <t>Праздничные и культурно-досуговые мероприятия</t>
  </si>
  <si>
    <t>0920100380</t>
  </si>
  <si>
    <t>Организация клубной деятельности</t>
  </si>
  <si>
    <t>0920100700</t>
  </si>
  <si>
    <t>Обновление материально-технической базы и оснащение оборудованием МБУ ДО ДШИ ЗАТО Звёздный</t>
  </si>
  <si>
    <t>9100000660</t>
  </si>
  <si>
    <t>Пенсии за выслугу лет лицам, замещающим муниципальные должности, муниципальным служащим</t>
  </si>
  <si>
    <t>061012С010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</si>
  <si>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</si>
  <si>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0620100270</t>
  </si>
  <si>
    <t>Стипендиальное обеспечение обучающихся 2-х-11-х классов в муниципальных бюджетных общеобразовательных организациях, достигших отличных результатов в обучении</t>
  </si>
  <si>
    <t>062012С010</t>
  </si>
  <si>
    <t>062012С020</t>
  </si>
  <si>
    <t>Предоставление мер социальной поддержки по оплате жилого помещения и коммунальных услуг отдельным категориям граждан, работающих и проживающих в сельской местности и посёлках городского типа (рабочих посёлках)</t>
  </si>
  <si>
    <t>063012С010</t>
  </si>
  <si>
    <t>063012С020</t>
  </si>
  <si>
    <t>0720100300</t>
  </si>
  <si>
    <t>Мероприятия по поддержке одарённых детей</t>
  </si>
  <si>
    <t>073012Е020</t>
  </si>
  <si>
    <t>Предоставление мер социальной поддержки учащимся из многодетных малоимущих семей, обучающимся в муниципальных общеобразовательных организациях</t>
  </si>
  <si>
    <t>073012Е030</t>
  </si>
  <si>
    <t>Предоставление мер социальной поддержки учащимся из малоимущих семей, обучающимся в муниципальных общеобразовательных организациях</t>
  </si>
  <si>
    <t>091012С020</t>
  </si>
  <si>
    <t>Предоставление мер социальной поддержки отдельным категориям граждан, работающим и проживающим в сельской местности и посёлках городского типа (рабочих посёлках), по оплате жилого помещения и коммунальных услуг</t>
  </si>
  <si>
    <t>092012С020</t>
  </si>
  <si>
    <t>1310100550</t>
  </si>
  <si>
    <t>Социальная выплата на приобретение (строительство) жилого помещения за счёт средств местного бюджета</t>
  </si>
  <si>
    <t>910002С070</t>
  </si>
  <si>
    <t>Организация санаторно-курортного лечения работников бюджетных учреждений (за счёт средств краевого бюджета)</t>
  </si>
  <si>
    <t>91000SС070</t>
  </si>
  <si>
    <t>Организация санаторно-курортного лечения работников бюджетных учреждений (за счёт средств местного бюджета)</t>
  </si>
  <si>
    <t>0810100320</t>
  </si>
  <si>
    <t>Спортивные мероприятия</t>
  </si>
  <si>
    <t>0820100350</t>
  </si>
  <si>
    <t>0820100710</t>
  </si>
  <si>
    <t>Мероприятия по внедрению ВФСК ГТО</t>
  </si>
  <si>
    <t>1110100500</t>
  </si>
  <si>
    <t>Разработка проектно-сметной документации по реконструкции хокейной коробки МБОУ ДОД ДЮСШ "Олимп", по адресу: Пермский край, п.Звёздный, ул.Ленина, 9А</t>
  </si>
  <si>
    <t>0210100120</t>
  </si>
  <si>
    <t>Освещение деятельности ОМСУ ЗАТО Звёздный в СМИ</t>
  </si>
  <si>
    <t>0220100130</t>
  </si>
  <si>
    <t>Изучение общественного мнения по важнейшим социально-экономическим и политическим проблемам, анализ социально-политической ситуации в ЗАТО Звёздный</t>
  </si>
  <si>
    <t>Итого</t>
  </si>
  <si>
    <t>План года</t>
  </si>
  <si>
    <t>План периода</t>
  </si>
  <si>
    <t>Исполнено</t>
  </si>
  <si>
    <t>% исполнения</t>
  </si>
  <si>
    <t>к году</t>
  </si>
  <si>
    <t>к периоду</t>
  </si>
  <si>
    <t>ОТЧЁТ ОБ ИСПОЛНЕНИИ РАСХОДОВ БЮДЖЕТА ЗАТО ЗВЁЗДНЫЙ НА 01 АПРЕЛЯ 2016 г.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</si>
</sst>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8.5"/>
      <name val="MS Sans Serif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/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0" fillId="0" borderId="11" xfId="0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2" fontId="10" fillId="0" borderId="0" xfId="0" applyNumberFormat="1" applyFont="1" applyAlignment="1">
      <alignment horizontal="center"/>
    </xf>
    <xf numFmtId="22" fontId="1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26"/>
  <sheetViews>
    <sheetView showGridLines="0" tabSelected="1" topLeftCell="A112" workbookViewId="0">
      <selection activeCell="F2" sqref="F2:I4"/>
    </sheetView>
  </sheetViews>
  <sheetFormatPr defaultRowHeight="12.75" customHeight="1" outlineLevelRow="1"/>
  <cols>
    <col min="1" max="1" width="4.5703125" customWidth="1"/>
    <col min="2" max="2" width="4.28515625" customWidth="1"/>
    <col min="3" max="3" width="10.28515625" customWidth="1"/>
    <col min="4" max="4" width="30.7109375" customWidth="1"/>
    <col min="5" max="5" width="11.42578125" customWidth="1"/>
    <col min="6" max="6" width="12.5703125" customWidth="1"/>
    <col min="7" max="7" width="11.140625" customWidth="1"/>
    <col min="8" max="8" width="6.28515625" customWidth="1"/>
    <col min="9" max="9" width="7.42578125" customWidth="1"/>
  </cols>
  <sheetData>
    <row r="1" spans="1:9">
      <c r="A1" s="39"/>
      <c r="B1" s="39"/>
      <c r="C1" s="39"/>
      <c r="D1" s="39"/>
      <c r="E1" s="39"/>
      <c r="F1" s="3"/>
      <c r="G1" s="42"/>
      <c r="H1" s="42"/>
      <c r="I1" s="42"/>
    </row>
    <row r="2" spans="1:9">
      <c r="A2" s="4"/>
      <c r="B2" s="3"/>
      <c r="C2" s="3"/>
      <c r="D2" s="3"/>
      <c r="E2" s="3"/>
      <c r="F2" s="28"/>
      <c r="G2" s="28"/>
      <c r="H2" s="28"/>
      <c r="I2" s="28"/>
    </row>
    <row r="3" spans="1:9" ht="15">
      <c r="A3" s="5"/>
      <c r="B3" s="2"/>
      <c r="C3" s="2"/>
      <c r="D3" s="2"/>
      <c r="E3" s="2"/>
      <c r="F3" s="43"/>
      <c r="G3" s="43"/>
      <c r="H3" s="43"/>
      <c r="I3" s="43"/>
    </row>
    <row r="4" spans="1:9" ht="15">
      <c r="A4" s="5"/>
      <c r="B4" s="2"/>
      <c r="C4" s="2"/>
      <c r="D4" s="2"/>
      <c r="E4" s="2"/>
      <c r="F4" s="44"/>
      <c r="G4" s="45"/>
      <c r="H4" s="45"/>
      <c r="I4" s="45"/>
    </row>
    <row r="5" spans="1:9">
      <c r="A5" s="3"/>
      <c r="B5" s="3"/>
      <c r="C5" s="3"/>
      <c r="D5" s="3"/>
      <c r="E5" s="3"/>
      <c r="F5" s="3"/>
      <c r="G5" s="3"/>
      <c r="H5" s="1"/>
      <c r="I5" s="1"/>
    </row>
    <row r="6" spans="1:9">
      <c r="A6" s="26"/>
      <c r="B6" s="27"/>
      <c r="C6" s="27"/>
      <c r="D6" s="27"/>
      <c r="E6" s="27"/>
      <c r="F6" s="27"/>
      <c r="G6" s="27"/>
      <c r="H6" s="6"/>
      <c r="I6" s="6"/>
    </row>
    <row r="7" spans="1:9">
      <c r="A7" s="37" t="s">
        <v>204</v>
      </c>
      <c r="B7" s="38"/>
      <c r="C7" s="38"/>
      <c r="D7" s="38"/>
      <c r="E7" s="38"/>
      <c r="F7" s="38"/>
      <c r="G7" s="38"/>
      <c r="H7" s="38"/>
      <c r="I7" s="38"/>
    </row>
    <row r="8" spans="1:9">
      <c r="A8" s="40"/>
      <c r="B8" s="41"/>
      <c r="C8" s="41"/>
      <c r="D8" s="41"/>
      <c r="E8" s="41"/>
      <c r="F8" s="41"/>
    </row>
    <row r="9" spans="1:9">
      <c r="A9" s="40"/>
      <c r="B9" s="41"/>
      <c r="C9" s="41"/>
      <c r="D9" s="41"/>
      <c r="E9" s="41"/>
      <c r="F9" s="41"/>
      <c r="I9" s="24" t="s">
        <v>0</v>
      </c>
    </row>
    <row r="10" spans="1:9" ht="23.25" customHeight="1">
      <c r="A10" s="35" t="s">
        <v>1</v>
      </c>
      <c r="B10" s="35" t="s">
        <v>2</v>
      </c>
      <c r="C10" s="35" t="s">
        <v>3</v>
      </c>
      <c r="D10" s="35" t="s">
        <v>4</v>
      </c>
      <c r="E10" s="35" t="s">
        <v>198</v>
      </c>
      <c r="F10" s="35" t="s">
        <v>199</v>
      </c>
      <c r="G10" s="36" t="s">
        <v>200</v>
      </c>
      <c r="H10" s="35" t="s">
        <v>201</v>
      </c>
      <c r="I10" s="35"/>
    </row>
    <row r="11" spans="1:9" ht="40.5" customHeight="1">
      <c r="A11" s="35"/>
      <c r="B11" s="35"/>
      <c r="C11" s="35"/>
      <c r="D11" s="35"/>
      <c r="E11" s="35"/>
      <c r="F11" s="35"/>
      <c r="G11" s="36"/>
      <c r="H11" s="23" t="s">
        <v>202</v>
      </c>
      <c r="I11" s="25" t="s">
        <v>203</v>
      </c>
    </row>
    <row r="12" spans="1:9">
      <c r="A12" s="19" t="s">
        <v>5</v>
      </c>
      <c r="B12" s="20"/>
      <c r="C12" s="21"/>
      <c r="D12" s="20"/>
      <c r="E12" s="22">
        <v>33516809.960000001</v>
      </c>
      <c r="F12" s="22">
        <v>6716942.4000000004</v>
      </c>
      <c r="G12" s="22">
        <f>G13+G14+G15+G16+G17+G18+G19+G20+G21+G22+G23+G24+G25+G26+G27+G28+G29+G30+G31</f>
        <v>6058941.169999999</v>
      </c>
      <c r="H12" s="22">
        <f>G12*100/E12</f>
        <v>18.077320536265017</v>
      </c>
      <c r="I12" s="22">
        <f>G12*100/F12</f>
        <v>90.203857785054083</v>
      </c>
    </row>
    <row r="13" spans="1:9" outlineLevel="1">
      <c r="A13" s="7" t="s">
        <v>5</v>
      </c>
      <c r="B13" s="7" t="s">
        <v>6</v>
      </c>
      <c r="C13" s="12" t="s">
        <v>7</v>
      </c>
      <c r="D13" s="7" t="s">
        <v>8</v>
      </c>
      <c r="E13" s="15">
        <v>875340</v>
      </c>
      <c r="F13" s="15">
        <v>229901.4</v>
      </c>
      <c r="G13" s="15">
        <v>182064.93</v>
      </c>
      <c r="H13" s="30">
        <f>G13*100/E13</f>
        <v>20.799338542737679</v>
      </c>
      <c r="I13" s="30">
        <f>G13*100/F13</f>
        <v>79.192614747017643</v>
      </c>
    </row>
    <row r="14" spans="1:9" ht="33.75" outlineLevel="1">
      <c r="A14" s="7" t="s">
        <v>5</v>
      </c>
      <c r="B14" s="7" t="s">
        <v>9</v>
      </c>
      <c r="C14" s="12" t="s">
        <v>10</v>
      </c>
      <c r="D14" s="7" t="s">
        <v>11</v>
      </c>
      <c r="E14" s="15">
        <v>579590</v>
      </c>
      <c r="F14" s="15">
        <v>185922.51</v>
      </c>
      <c r="G14" s="15">
        <v>175567.47</v>
      </c>
      <c r="H14" s="15">
        <f>G14*100/E14</f>
        <v>30.291666522886867</v>
      </c>
      <c r="I14" s="31">
        <f>G14*100/F14</f>
        <v>94.430453848756656</v>
      </c>
    </row>
    <row r="15" spans="1:9" ht="45" outlineLevel="1">
      <c r="A15" s="7" t="s">
        <v>5</v>
      </c>
      <c r="B15" s="7" t="s">
        <v>12</v>
      </c>
      <c r="C15" s="12" t="s">
        <v>13</v>
      </c>
      <c r="D15" s="7" t="s">
        <v>14</v>
      </c>
      <c r="E15" s="15">
        <v>1200</v>
      </c>
      <c r="F15" s="15">
        <v>0</v>
      </c>
      <c r="G15" s="15">
        <v>0</v>
      </c>
      <c r="H15" s="15">
        <f>G15*100/E15</f>
        <v>0</v>
      </c>
      <c r="I15" s="31">
        <v>0</v>
      </c>
    </row>
    <row r="16" spans="1:9" ht="22.5" outlineLevel="1">
      <c r="A16" s="7" t="s">
        <v>5</v>
      </c>
      <c r="B16" s="7" t="s">
        <v>12</v>
      </c>
      <c r="C16" s="12" t="s">
        <v>15</v>
      </c>
      <c r="D16" s="7" t="s">
        <v>16</v>
      </c>
      <c r="E16" s="15">
        <v>20500</v>
      </c>
      <c r="F16" s="15">
        <v>4432.5</v>
      </c>
      <c r="G16" s="15">
        <v>3400</v>
      </c>
      <c r="H16" s="15">
        <f t="shared" ref="H16:H79" si="0">G16*100/E16</f>
        <v>16.585365853658537</v>
      </c>
      <c r="I16" s="31">
        <f t="shared" ref="I16:I78" si="1">G16*100/F16</f>
        <v>76.706147772137626</v>
      </c>
    </row>
    <row r="17" spans="1:9" ht="22.5" outlineLevel="1">
      <c r="A17" s="7" t="s">
        <v>5</v>
      </c>
      <c r="B17" s="7" t="s">
        <v>12</v>
      </c>
      <c r="C17" s="12" t="s">
        <v>17</v>
      </c>
      <c r="D17" s="7" t="s">
        <v>16</v>
      </c>
      <c r="E17" s="15">
        <v>21100</v>
      </c>
      <c r="F17" s="15">
        <v>5175</v>
      </c>
      <c r="G17" s="15">
        <v>1600</v>
      </c>
      <c r="H17" s="15">
        <f t="shared" si="0"/>
        <v>7.5829383886255926</v>
      </c>
      <c r="I17" s="31">
        <f t="shared" si="1"/>
        <v>30.917874396135264</v>
      </c>
    </row>
    <row r="18" spans="1:9" ht="67.5" outlineLevel="1">
      <c r="A18" s="7" t="s">
        <v>5</v>
      </c>
      <c r="B18" s="7" t="s">
        <v>12</v>
      </c>
      <c r="C18" s="12" t="s">
        <v>18</v>
      </c>
      <c r="D18" s="7" t="s">
        <v>19</v>
      </c>
      <c r="E18" s="15">
        <v>1800</v>
      </c>
      <c r="F18" s="15">
        <v>450</v>
      </c>
      <c r="G18" s="15">
        <v>0</v>
      </c>
      <c r="H18" s="15">
        <f t="shared" si="0"/>
        <v>0</v>
      </c>
      <c r="I18" s="31">
        <f t="shared" si="1"/>
        <v>0</v>
      </c>
    </row>
    <row r="19" spans="1:9" ht="78.75" outlineLevel="1">
      <c r="A19" s="7" t="s">
        <v>5</v>
      </c>
      <c r="B19" s="7" t="s">
        <v>12</v>
      </c>
      <c r="C19" s="12" t="s">
        <v>20</v>
      </c>
      <c r="D19" s="7" t="s">
        <v>21</v>
      </c>
      <c r="E19" s="15">
        <v>71500</v>
      </c>
      <c r="F19" s="15">
        <v>12303.21</v>
      </c>
      <c r="G19" s="15">
        <v>2303.21</v>
      </c>
      <c r="H19" s="15">
        <f t="shared" si="0"/>
        <v>3.2212727272727273</v>
      </c>
      <c r="I19" s="31">
        <f t="shared" si="1"/>
        <v>18.720398985305462</v>
      </c>
    </row>
    <row r="20" spans="1:9" ht="56.25" outlineLevel="1">
      <c r="A20" s="7" t="s">
        <v>5</v>
      </c>
      <c r="B20" s="7" t="s">
        <v>12</v>
      </c>
      <c r="C20" s="12" t="s">
        <v>22</v>
      </c>
      <c r="D20" s="7" t="s">
        <v>23</v>
      </c>
      <c r="E20" s="15">
        <v>26200</v>
      </c>
      <c r="F20" s="15">
        <v>0</v>
      </c>
      <c r="G20" s="15">
        <v>0</v>
      </c>
      <c r="H20" s="15">
        <f t="shared" si="0"/>
        <v>0</v>
      </c>
      <c r="I20" s="31">
        <v>0</v>
      </c>
    </row>
    <row r="21" spans="1:9" ht="22.5" outlineLevel="1">
      <c r="A21" s="7" t="s">
        <v>5</v>
      </c>
      <c r="B21" s="7" t="s">
        <v>12</v>
      </c>
      <c r="C21" s="12" t="s">
        <v>24</v>
      </c>
      <c r="D21" s="7" t="s">
        <v>25</v>
      </c>
      <c r="E21" s="15">
        <v>875340</v>
      </c>
      <c r="F21" s="15">
        <v>235000</v>
      </c>
      <c r="G21" s="15">
        <v>205431.9</v>
      </c>
      <c r="H21" s="15">
        <f t="shared" si="0"/>
        <v>23.468812118719583</v>
      </c>
      <c r="I21" s="31">
        <f t="shared" si="1"/>
        <v>87.417829787234041</v>
      </c>
    </row>
    <row r="22" spans="1:9" ht="33.75" outlineLevel="1">
      <c r="A22" s="7" t="s">
        <v>5</v>
      </c>
      <c r="B22" s="7" t="s">
        <v>12</v>
      </c>
      <c r="C22" s="12" t="s">
        <v>26</v>
      </c>
      <c r="D22" s="7" t="s">
        <v>27</v>
      </c>
      <c r="E22" s="15">
        <v>25049100</v>
      </c>
      <c r="F22" s="15">
        <v>5026300</v>
      </c>
      <c r="G22" s="15">
        <v>4553460.59</v>
      </c>
      <c r="H22" s="15">
        <f t="shared" si="0"/>
        <v>18.178140492073567</v>
      </c>
      <c r="I22" s="31">
        <f t="shared" si="1"/>
        <v>90.592694228358837</v>
      </c>
    </row>
    <row r="23" spans="1:9" ht="33.75" outlineLevel="1">
      <c r="A23" s="7" t="s">
        <v>5</v>
      </c>
      <c r="B23" s="7" t="s">
        <v>12</v>
      </c>
      <c r="C23" s="12" t="s">
        <v>28</v>
      </c>
      <c r="D23" s="7" t="s">
        <v>29</v>
      </c>
      <c r="E23" s="15">
        <v>892300</v>
      </c>
      <c r="F23" s="15">
        <v>167000</v>
      </c>
      <c r="G23" s="15">
        <v>127036.85</v>
      </c>
      <c r="H23" s="15">
        <f t="shared" si="0"/>
        <v>14.237011094923233</v>
      </c>
      <c r="I23" s="31">
        <f t="shared" si="1"/>
        <v>76.069970059880234</v>
      </c>
    </row>
    <row r="24" spans="1:9" ht="22.5" outlineLevel="1">
      <c r="A24" s="7" t="s">
        <v>5</v>
      </c>
      <c r="B24" s="7" t="s">
        <v>12</v>
      </c>
      <c r="C24" s="12" t="s">
        <v>30</v>
      </c>
      <c r="D24" s="7" t="s">
        <v>31</v>
      </c>
      <c r="E24" s="15">
        <v>5400</v>
      </c>
      <c r="F24" s="15">
        <v>0</v>
      </c>
      <c r="G24" s="15">
        <v>0</v>
      </c>
      <c r="H24" s="15">
        <f t="shared" si="0"/>
        <v>0</v>
      </c>
      <c r="I24" s="31">
        <v>0</v>
      </c>
    </row>
    <row r="25" spans="1:9" ht="22.5" outlineLevel="1">
      <c r="A25" s="7" t="s">
        <v>5</v>
      </c>
      <c r="B25" s="7" t="s">
        <v>32</v>
      </c>
      <c r="C25" s="12" t="s">
        <v>33</v>
      </c>
      <c r="D25" s="7" t="s">
        <v>34</v>
      </c>
      <c r="E25" s="15">
        <v>740880</v>
      </c>
      <c r="F25" s="15">
        <v>171000</v>
      </c>
      <c r="G25" s="15">
        <v>171000</v>
      </c>
      <c r="H25" s="15">
        <f t="shared" si="0"/>
        <v>23.080660835762878</v>
      </c>
      <c r="I25" s="31">
        <f t="shared" si="1"/>
        <v>100</v>
      </c>
    </row>
    <row r="26" spans="1:9" ht="33.75" outlineLevel="1">
      <c r="A26" s="7" t="s">
        <v>5</v>
      </c>
      <c r="B26" s="7" t="s">
        <v>32</v>
      </c>
      <c r="C26" s="12" t="s">
        <v>35</v>
      </c>
      <c r="D26" s="7" t="s">
        <v>36</v>
      </c>
      <c r="E26" s="15">
        <v>865860</v>
      </c>
      <c r="F26" s="15">
        <v>160000</v>
      </c>
      <c r="G26" s="15">
        <v>142214.75</v>
      </c>
      <c r="H26" s="15">
        <f t="shared" si="0"/>
        <v>16.424681819231747</v>
      </c>
      <c r="I26" s="31">
        <f t="shared" si="1"/>
        <v>88.884218750000002</v>
      </c>
    </row>
    <row r="27" spans="1:9" outlineLevel="1">
      <c r="A27" s="7" t="s">
        <v>5</v>
      </c>
      <c r="B27" s="7" t="s">
        <v>37</v>
      </c>
      <c r="C27" s="12" t="s">
        <v>38</v>
      </c>
      <c r="D27" s="7" t="s">
        <v>39</v>
      </c>
      <c r="E27" s="15">
        <v>1484007.69</v>
      </c>
      <c r="F27" s="15">
        <v>0</v>
      </c>
      <c r="G27" s="15">
        <v>0</v>
      </c>
      <c r="H27" s="15">
        <f t="shared" si="0"/>
        <v>0</v>
      </c>
      <c r="I27" s="31">
        <v>0</v>
      </c>
    </row>
    <row r="28" spans="1:9" ht="22.5" outlineLevel="1">
      <c r="A28" s="7" t="s">
        <v>5</v>
      </c>
      <c r="B28" s="7" t="s">
        <v>40</v>
      </c>
      <c r="C28" s="12" t="s">
        <v>41</v>
      </c>
      <c r="D28" s="7" t="s">
        <v>42</v>
      </c>
      <c r="E28" s="15">
        <v>435000</v>
      </c>
      <c r="F28" s="15">
        <v>85000</v>
      </c>
      <c r="G28" s="15">
        <v>85000</v>
      </c>
      <c r="H28" s="15">
        <f t="shared" si="0"/>
        <v>19.540229885057471</v>
      </c>
      <c r="I28" s="31">
        <f t="shared" si="1"/>
        <v>100</v>
      </c>
    </row>
    <row r="29" spans="1:9" ht="22.5" outlineLevel="1">
      <c r="A29" s="7" t="s">
        <v>5</v>
      </c>
      <c r="B29" s="7" t="s">
        <v>40</v>
      </c>
      <c r="C29" s="12" t="s">
        <v>43</v>
      </c>
      <c r="D29" s="7" t="s">
        <v>44</v>
      </c>
      <c r="E29" s="15">
        <v>791792.27</v>
      </c>
      <c r="F29" s="15">
        <v>273857.78000000003</v>
      </c>
      <c r="G29" s="15">
        <v>272362.51</v>
      </c>
      <c r="H29" s="15">
        <f t="shared" si="0"/>
        <v>34.398227959462147</v>
      </c>
      <c r="I29" s="31">
        <f t="shared" si="1"/>
        <v>99.453997618764006</v>
      </c>
    </row>
    <row r="30" spans="1:9" outlineLevel="1">
      <c r="A30" s="7" t="s">
        <v>5</v>
      </c>
      <c r="B30" s="7" t="s">
        <v>40</v>
      </c>
      <c r="C30" s="12" t="s">
        <v>45</v>
      </c>
      <c r="D30" s="7" t="s">
        <v>46</v>
      </c>
      <c r="E30" s="15">
        <v>150000</v>
      </c>
      <c r="F30" s="15">
        <v>50000</v>
      </c>
      <c r="G30" s="15">
        <v>50000</v>
      </c>
      <c r="H30" s="15">
        <f t="shared" si="0"/>
        <v>33.333333333333336</v>
      </c>
      <c r="I30" s="31">
        <f t="shared" si="1"/>
        <v>100</v>
      </c>
    </row>
    <row r="31" spans="1:9" ht="22.5" outlineLevel="1">
      <c r="A31" s="7" t="s">
        <v>5</v>
      </c>
      <c r="B31" s="7" t="s">
        <v>40</v>
      </c>
      <c r="C31" s="12" t="s">
        <v>47</v>
      </c>
      <c r="D31" s="7" t="s">
        <v>48</v>
      </c>
      <c r="E31" s="15">
        <v>629900</v>
      </c>
      <c r="F31" s="15">
        <v>110600</v>
      </c>
      <c r="G31" s="15">
        <v>87498.96</v>
      </c>
      <c r="H31" s="29">
        <f t="shared" si="0"/>
        <v>13.890928718844261</v>
      </c>
      <c r="I31" s="33">
        <f t="shared" si="1"/>
        <v>79.112983725135621</v>
      </c>
    </row>
    <row r="32" spans="1:9">
      <c r="A32" s="8" t="s">
        <v>6</v>
      </c>
      <c r="B32" s="10"/>
      <c r="C32" s="13"/>
      <c r="D32" s="10"/>
      <c r="E32" s="16">
        <v>185600</v>
      </c>
      <c r="F32" s="16">
        <v>38909.26</v>
      </c>
      <c r="G32" s="16">
        <f>G33</f>
        <v>13728.85</v>
      </c>
      <c r="H32" s="29">
        <f t="shared" si="0"/>
        <v>7.3970096982758617</v>
      </c>
      <c r="I32" s="16">
        <f t="shared" si="1"/>
        <v>35.284274231892354</v>
      </c>
    </row>
    <row r="33" spans="1:9" ht="45" outlineLevel="1">
      <c r="A33" s="7" t="s">
        <v>6</v>
      </c>
      <c r="B33" s="7" t="s">
        <v>9</v>
      </c>
      <c r="C33" s="12" t="s">
        <v>49</v>
      </c>
      <c r="D33" s="7" t="s">
        <v>50</v>
      </c>
      <c r="E33" s="15">
        <v>185600</v>
      </c>
      <c r="F33" s="15">
        <v>38909.26</v>
      </c>
      <c r="G33" s="15">
        <v>13728.85</v>
      </c>
      <c r="H33" s="29">
        <f t="shared" si="0"/>
        <v>7.3970096982758617</v>
      </c>
      <c r="I33" s="29">
        <f t="shared" si="1"/>
        <v>35.284274231892354</v>
      </c>
    </row>
    <row r="34" spans="1:9">
      <c r="A34" s="8" t="s">
        <v>9</v>
      </c>
      <c r="B34" s="10"/>
      <c r="C34" s="13"/>
      <c r="D34" s="10"/>
      <c r="E34" s="16">
        <v>225000</v>
      </c>
      <c r="F34" s="16">
        <v>45000</v>
      </c>
      <c r="G34" s="16">
        <f>G35+G36+G37+G38+G39+G40+G41</f>
        <v>45000</v>
      </c>
      <c r="H34" s="22">
        <f t="shared" si="0"/>
        <v>20</v>
      </c>
      <c r="I34" s="16">
        <f t="shared" si="1"/>
        <v>100</v>
      </c>
    </row>
    <row r="35" spans="1:9" ht="67.5" outlineLevel="1">
      <c r="A35" s="7" t="s">
        <v>9</v>
      </c>
      <c r="B35" s="7" t="s">
        <v>51</v>
      </c>
      <c r="C35" s="12" t="s">
        <v>52</v>
      </c>
      <c r="D35" s="7" t="s">
        <v>53</v>
      </c>
      <c r="E35" s="15">
        <v>10000</v>
      </c>
      <c r="F35" s="15">
        <v>0</v>
      </c>
      <c r="G35" s="15">
        <v>0</v>
      </c>
      <c r="H35" s="30">
        <f t="shared" si="0"/>
        <v>0</v>
      </c>
      <c r="I35" s="31">
        <v>0</v>
      </c>
    </row>
    <row r="36" spans="1:9" ht="45" outlineLevel="1">
      <c r="A36" s="7" t="s">
        <v>9</v>
      </c>
      <c r="B36" s="7" t="s">
        <v>51</v>
      </c>
      <c r="C36" s="12" t="s">
        <v>54</v>
      </c>
      <c r="D36" s="7" t="s">
        <v>55</v>
      </c>
      <c r="E36" s="15">
        <v>20000</v>
      </c>
      <c r="F36" s="15">
        <v>0</v>
      </c>
      <c r="G36" s="15">
        <v>0</v>
      </c>
      <c r="H36" s="15">
        <f t="shared" si="0"/>
        <v>0</v>
      </c>
      <c r="I36" s="31">
        <v>0</v>
      </c>
    </row>
    <row r="37" spans="1:9" ht="33.75" outlineLevel="1">
      <c r="A37" s="7" t="s">
        <v>9</v>
      </c>
      <c r="B37" s="7" t="s">
        <v>56</v>
      </c>
      <c r="C37" s="12" t="s">
        <v>57</v>
      </c>
      <c r="D37" s="7" t="s">
        <v>58</v>
      </c>
      <c r="E37" s="15">
        <v>5000</v>
      </c>
      <c r="F37" s="15">
        <v>0</v>
      </c>
      <c r="G37" s="15">
        <v>0</v>
      </c>
      <c r="H37" s="15">
        <f t="shared" si="0"/>
        <v>0</v>
      </c>
      <c r="I37" s="31">
        <v>0</v>
      </c>
    </row>
    <row r="38" spans="1:9" ht="22.5" outlineLevel="1">
      <c r="A38" s="7" t="s">
        <v>9</v>
      </c>
      <c r="B38" s="7" t="s">
        <v>56</v>
      </c>
      <c r="C38" s="12" t="s">
        <v>59</v>
      </c>
      <c r="D38" s="7" t="s">
        <v>60</v>
      </c>
      <c r="E38" s="15">
        <v>10000</v>
      </c>
      <c r="F38" s="15">
        <v>0</v>
      </c>
      <c r="G38" s="15">
        <v>0</v>
      </c>
      <c r="H38" s="15">
        <f t="shared" si="0"/>
        <v>0</v>
      </c>
      <c r="I38" s="31">
        <v>0</v>
      </c>
    </row>
    <row r="39" spans="1:9" ht="22.5" outlineLevel="1">
      <c r="A39" s="7" t="s">
        <v>9</v>
      </c>
      <c r="B39" s="7" t="s">
        <v>61</v>
      </c>
      <c r="C39" s="12" t="s">
        <v>62</v>
      </c>
      <c r="D39" s="7" t="s">
        <v>63</v>
      </c>
      <c r="E39" s="15">
        <v>135000</v>
      </c>
      <c r="F39" s="15">
        <v>45000</v>
      </c>
      <c r="G39" s="15">
        <v>45000</v>
      </c>
      <c r="H39" s="15">
        <f t="shared" si="0"/>
        <v>33.333333333333336</v>
      </c>
      <c r="I39" s="31">
        <f t="shared" si="1"/>
        <v>100</v>
      </c>
    </row>
    <row r="40" spans="1:9" ht="33.75" outlineLevel="1">
      <c r="A40" s="7" t="s">
        <v>9</v>
      </c>
      <c r="B40" s="7" t="s">
        <v>61</v>
      </c>
      <c r="C40" s="12" t="s">
        <v>64</v>
      </c>
      <c r="D40" s="7" t="s">
        <v>65</v>
      </c>
      <c r="E40" s="15">
        <v>12000</v>
      </c>
      <c r="F40" s="15">
        <v>0</v>
      </c>
      <c r="G40" s="15">
        <v>0</v>
      </c>
      <c r="H40" s="15">
        <f t="shared" si="0"/>
        <v>0</v>
      </c>
      <c r="I40" s="31">
        <v>0</v>
      </c>
    </row>
    <row r="41" spans="1:9" ht="67.5" outlineLevel="1">
      <c r="A41" s="7" t="s">
        <v>9</v>
      </c>
      <c r="B41" s="7" t="s">
        <v>61</v>
      </c>
      <c r="C41" s="12" t="s">
        <v>66</v>
      </c>
      <c r="D41" s="7" t="s">
        <v>67</v>
      </c>
      <c r="E41" s="15">
        <v>33000</v>
      </c>
      <c r="F41" s="15">
        <v>0</v>
      </c>
      <c r="G41" s="15">
        <v>0</v>
      </c>
      <c r="H41" s="29">
        <f t="shared" si="0"/>
        <v>0</v>
      </c>
      <c r="I41" s="33">
        <v>0</v>
      </c>
    </row>
    <row r="42" spans="1:9">
      <c r="A42" s="8" t="s">
        <v>12</v>
      </c>
      <c r="B42" s="10"/>
      <c r="C42" s="13"/>
      <c r="D42" s="10"/>
      <c r="E42" s="16">
        <v>6718340.4299999997</v>
      </c>
      <c r="F42" s="16">
        <v>1736219.65</v>
      </c>
      <c r="G42" s="16">
        <f>G43+G44+G45+G46+G47+G48+G49+G50+G51+G52+G53+G54</f>
        <v>1736219.6499999997</v>
      </c>
      <c r="H42" s="16">
        <f t="shared" si="0"/>
        <v>25.842984113265601</v>
      </c>
      <c r="I42" s="16">
        <f t="shared" si="1"/>
        <v>99.999999999999986</v>
      </c>
    </row>
    <row r="43" spans="1:9" ht="45" outlineLevel="1">
      <c r="A43" s="7" t="s">
        <v>12</v>
      </c>
      <c r="B43" s="7" t="s">
        <v>32</v>
      </c>
      <c r="C43" s="12" t="s">
        <v>68</v>
      </c>
      <c r="D43" s="7" t="s">
        <v>69</v>
      </c>
      <c r="E43" s="15">
        <v>960000</v>
      </c>
      <c r="F43" s="15">
        <v>0</v>
      </c>
      <c r="G43" s="15">
        <v>0</v>
      </c>
      <c r="H43" s="31">
        <f t="shared" si="0"/>
        <v>0</v>
      </c>
      <c r="I43" s="31">
        <v>0</v>
      </c>
    </row>
    <row r="44" spans="1:9" ht="67.5" outlineLevel="1">
      <c r="A44" s="7" t="s">
        <v>12</v>
      </c>
      <c r="B44" s="7" t="s">
        <v>70</v>
      </c>
      <c r="C44" s="12" t="s">
        <v>71</v>
      </c>
      <c r="D44" s="7" t="s">
        <v>72</v>
      </c>
      <c r="E44" s="15">
        <v>217019.42</v>
      </c>
      <c r="F44" s="15">
        <v>217019.42</v>
      </c>
      <c r="G44" s="15">
        <v>217019.42</v>
      </c>
      <c r="H44" s="15">
        <f t="shared" si="0"/>
        <v>100</v>
      </c>
      <c r="I44" s="31">
        <f t="shared" si="1"/>
        <v>100</v>
      </c>
    </row>
    <row r="45" spans="1:9" ht="67.5" outlineLevel="1">
      <c r="A45" s="7" t="s">
        <v>12</v>
      </c>
      <c r="B45" s="7" t="s">
        <v>70</v>
      </c>
      <c r="C45" s="12" t="s">
        <v>73</v>
      </c>
      <c r="D45" s="7" t="s">
        <v>74</v>
      </c>
      <c r="E45" s="15">
        <v>963888.73</v>
      </c>
      <c r="F45" s="15">
        <v>963888.73</v>
      </c>
      <c r="G45" s="15">
        <v>963888.73</v>
      </c>
      <c r="H45" s="15">
        <f t="shared" si="0"/>
        <v>100</v>
      </c>
      <c r="I45" s="31">
        <f t="shared" si="1"/>
        <v>100</v>
      </c>
    </row>
    <row r="46" spans="1:9" ht="33.75" outlineLevel="1">
      <c r="A46" s="7" t="s">
        <v>12</v>
      </c>
      <c r="B46" s="7" t="s">
        <v>51</v>
      </c>
      <c r="C46" s="12" t="s">
        <v>75</v>
      </c>
      <c r="D46" s="7" t="s">
        <v>76</v>
      </c>
      <c r="E46" s="15">
        <v>1167692.31</v>
      </c>
      <c r="F46" s="15">
        <v>397015.38</v>
      </c>
      <c r="G46" s="15">
        <v>397015.38</v>
      </c>
      <c r="H46" s="15">
        <f t="shared" si="0"/>
        <v>33.999999537549407</v>
      </c>
      <c r="I46" s="31">
        <f t="shared" si="1"/>
        <v>100</v>
      </c>
    </row>
    <row r="47" spans="1:9" ht="22.5" outlineLevel="1">
      <c r="A47" s="7" t="s">
        <v>12</v>
      </c>
      <c r="B47" s="7" t="s">
        <v>51</v>
      </c>
      <c r="C47" s="12" t="s">
        <v>77</v>
      </c>
      <c r="D47" s="7" t="s">
        <v>78</v>
      </c>
      <c r="E47" s="15">
        <v>3000000</v>
      </c>
      <c r="F47" s="15">
        <v>0</v>
      </c>
      <c r="G47" s="15">
        <v>0</v>
      </c>
      <c r="H47" s="15">
        <f t="shared" si="0"/>
        <v>0</v>
      </c>
      <c r="I47" s="31">
        <v>0</v>
      </c>
    </row>
    <row r="48" spans="1:9" ht="33.75" outlineLevel="1">
      <c r="A48" s="7" t="s">
        <v>12</v>
      </c>
      <c r="B48" s="7" t="s">
        <v>51</v>
      </c>
      <c r="C48" s="12" t="s">
        <v>79</v>
      </c>
      <c r="D48" s="7" t="s">
        <v>80</v>
      </c>
      <c r="E48" s="15">
        <v>129739.97</v>
      </c>
      <c r="F48" s="15">
        <v>119739.97</v>
      </c>
      <c r="G48" s="15">
        <v>119739.97</v>
      </c>
      <c r="H48" s="15">
        <f t="shared" si="0"/>
        <v>92.292275079144844</v>
      </c>
      <c r="I48" s="31">
        <f t="shared" si="1"/>
        <v>100</v>
      </c>
    </row>
    <row r="49" spans="1:9" ht="123.75" outlineLevel="1">
      <c r="A49" s="7" t="s">
        <v>12</v>
      </c>
      <c r="B49" s="7" t="s">
        <v>81</v>
      </c>
      <c r="C49" s="12" t="s">
        <v>82</v>
      </c>
      <c r="D49" s="18" t="s">
        <v>83</v>
      </c>
      <c r="E49" s="15">
        <v>20000</v>
      </c>
      <c r="F49" s="15">
        <v>0</v>
      </c>
      <c r="G49" s="15">
        <v>0</v>
      </c>
      <c r="H49" s="15">
        <f t="shared" si="0"/>
        <v>0</v>
      </c>
      <c r="I49" s="31">
        <v>0</v>
      </c>
    </row>
    <row r="50" spans="1:9" ht="67.5" outlineLevel="1">
      <c r="A50" s="7" t="s">
        <v>12</v>
      </c>
      <c r="B50" s="7" t="s">
        <v>81</v>
      </c>
      <c r="C50" s="12" t="s">
        <v>84</v>
      </c>
      <c r="D50" s="7" t="s">
        <v>85</v>
      </c>
      <c r="E50" s="15">
        <v>10000</v>
      </c>
      <c r="F50" s="15">
        <v>0</v>
      </c>
      <c r="G50" s="15">
        <v>0</v>
      </c>
      <c r="H50" s="15">
        <f t="shared" si="0"/>
        <v>0</v>
      </c>
      <c r="I50" s="31">
        <v>0</v>
      </c>
    </row>
    <row r="51" spans="1:9" ht="22.5" outlineLevel="1">
      <c r="A51" s="7" t="s">
        <v>12</v>
      </c>
      <c r="B51" s="7" t="s">
        <v>81</v>
      </c>
      <c r="C51" s="12" t="s">
        <v>86</v>
      </c>
      <c r="D51" s="7" t="s">
        <v>87</v>
      </c>
      <c r="E51" s="15">
        <v>20000</v>
      </c>
      <c r="F51" s="15">
        <v>0</v>
      </c>
      <c r="G51" s="15">
        <v>0</v>
      </c>
      <c r="H51" s="15">
        <f t="shared" si="0"/>
        <v>0</v>
      </c>
      <c r="I51" s="31">
        <v>0</v>
      </c>
    </row>
    <row r="52" spans="1:9" ht="22.5" outlineLevel="1">
      <c r="A52" s="7" t="s">
        <v>12</v>
      </c>
      <c r="B52" s="7" t="s">
        <v>81</v>
      </c>
      <c r="C52" s="12" t="s">
        <v>88</v>
      </c>
      <c r="D52" s="7" t="s">
        <v>89</v>
      </c>
      <c r="E52" s="15">
        <v>30000</v>
      </c>
      <c r="F52" s="15">
        <v>2000</v>
      </c>
      <c r="G52" s="15">
        <v>2000</v>
      </c>
      <c r="H52" s="15">
        <f t="shared" si="0"/>
        <v>6.666666666666667</v>
      </c>
      <c r="I52" s="31">
        <f t="shared" si="1"/>
        <v>100</v>
      </c>
    </row>
    <row r="53" spans="1:9" ht="22.5" outlineLevel="1">
      <c r="A53" s="7" t="s">
        <v>12</v>
      </c>
      <c r="B53" s="7" t="s">
        <v>81</v>
      </c>
      <c r="C53" s="12" t="s">
        <v>90</v>
      </c>
      <c r="D53" s="7" t="s">
        <v>91</v>
      </c>
      <c r="E53" s="15">
        <v>100000</v>
      </c>
      <c r="F53" s="15">
        <v>0</v>
      </c>
      <c r="G53" s="15">
        <v>0</v>
      </c>
      <c r="H53" s="15">
        <f t="shared" si="0"/>
        <v>0</v>
      </c>
      <c r="I53" s="31">
        <v>0</v>
      </c>
    </row>
    <row r="54" spans="1:9" ht="33.75" outlineLevel="1">
      <c r="A54" s="7" t="s">
        <v>12</v>
      </c>
      <c r="B54" s="7" t="s">
        <v>81</v>
      </c>
      <c r="C54" s="12" t="s">
        <v>92</v>
      </c>
      <c r="D54" s="7" t="s">
        <v>93</v>
      </c>
      <c r="E54" s="15">
        <v>100000</v>
      </c>
      <c r="F54" s="15">
        <v>36556.15</v>
      </c>
      <c r="G54" s="15">
        <v>36556.15</v>
      </c>
      <c r="H54" s="29">
        <f t="shared" si="0"/>
        <v>36.556150000000002</v>
      </c>
      <c r="I54" s="33">
        <f t="shared" si="1"/>
        <v>100</v>
      </c>
    </row>
    <row r="55" spans="1:9">
      <c r="A55" s="8" t="s">
        <v>94</v>
      </c>
      <c r="B55" s="10"/>
      <c r="C55" s="13"/>
      <c r="D55" s="10"/>
      <c r="E55" s="16">
        <v>20004525.859999999</v>
      </c>
      <c r="F55" s="16">
        <v>2051900.63</v>
      </c>
      <c r="G55" s="16">
        <f>G56+G57+G58+G59+G60+G61+G62+G63+G64+G65+G66</f>
        <v>1461053.0299999998</v>
      </c>
      <c r="H55" s="22">
        <f t="shared" si="0"/>
        <v>7.3036123936406048</v>
      </c>
      <c r="I55" s="16">
        <f t="shared" si="1"/>
        <v>71.204862878764246</v>
      </c>
    </row>
    <row r="56" spans="1:9" outlineLevel="1">
      <c r="A56" s="7" t="s">
        <v>94</v>
      </c>
      <c r="B56" s="7" t="s">
        <v>5</v>
      </c>
      <c r="C56" s="12" t="s">
        <v>95</v>
      </c>
      <c r="D56" s="7" t="s">
        <v>96</v>
      </c>
      <c r="E56" s="15">
        <v>12169049.939999999</v>
      </c>
      <c r="F56" s="15">
        <v>274694.03000000003</v>
      </c>
      <c r="G56" s="15">
        <v>274669.65999999997</v>
      </c>
      <c r="H56" s="30">
        <f t="shared" si="0"/>
        <v>2.2571167129255776</v>
      </c>
      <c r="I56" s="31">
        <f t="shared" si="1"/>
        <v>99.991128311015686</v>
      </c>
    </row>
    <row r="57" spans="1:9" ht="33.75" outlineLevel="1">
      <c r="A57" s="7" t="s">
        <v>94</v>
      </c>
      <c r="B57" s="7" t="s">
        <v>5</v>
      </c>
      <c r="C57" s="12" t="s">
        <v>97</v>
      </c>
      <c r="D57" s="7" t="s">
        <v>98</v>
      </c>
      <c r="E57" s="15">
        <v>2200000</v>
      </c>
      <c r="F57" s="15">
        <v>589611.9</v>
      </c>
      <c r="G57" s="15">
        <v>0</v>
      </c>
      <c r="H57" s="15">
        <f t="shared" si="0"/>
        <v>0</v>
      </c>
      <c r="I57" s="31">
        <f t="shared" si="1"/>
        <v>0</v>
      </c>
    </row>
    <row r="58" spans="1:9" outlineLevel="1">
      <c r="A58" s="7" t="s">
        <v>94</v>
      </c>
      <c r="B58" s="7" t="s">
        <v>6</v>
      </c>
      <c r="C58" s="12" t="s">
        <v>99</v>
      </c>
      <c r="D58" s="7" t="s">
        <v>100</v>
      </c>
      <c r="E58" s="15">
        <v>50000</v>
      </c>
      <c r="F58" s="15">
        <v>0</v>
      </c>
      <c r="G58" s="15">
        <v>0</v>
      </c>
      <c r="H58" s="15">
        <f t="shared" si="0"/>
        <v>0</v>
      </c>
      <c r="I58" s="31">
        <v>0</v>
      </c>
    </row>
    <row r="59" spans="1:9" ht="22.5" outlineLevel="1">
      <c r="A59" s="7" t="s">
        <v>94</v>
      </c>
      <c r="B59" s="7" t="s">
        <v>9</v>
      </c>
      <c r="C59" s="12" t="s">
        <v>101</v>
      </c>
      <c r="D59" s="7" t="s">
        <v>102</v>
      </c>
      <c r="E59" s="15">
        <v>2945000</v>
      </c>
      <c r="F59" s="15">
        <v>441750</v>
      </c>
      <c r="G59" s="15">
        <v>441750</v>
      </c>
      <c r="H59" s="32">
        <f t="shared" si="0"/>
        <v>15</v>
      </c>
      <c r="I59" s="31">
        <f t="shared" si="1"/>
        <v>100</v>
      </c>
    </row>
    <row r="60" spans="1:9" ht="22.5" outlineLevel="1">
      <c r="A60" s="7" t="s">
        <v>94</v>
      </c>
      <c r="B60" s="7" t="s">
        <v>9</v>
      </c>
      <c r="C60" s="12" t="s">
        <v>103</v>
      </c>
      <c r="D60" s="7" t="s">
        <v>104</v>
      </c>
      <c r="E60" s="15">
        <v>180232</v>
      </c>
      <c r="F60" s="15">
        <v>40000</v>
      </c>
      <c r="G60" s="15">
        <v>40000</v>
      </c>
      <c r="H60" s="15">
        <f t="shared" si="0"/>
        <v>22.193617115717519</v>
      </c>
      <c r="I60" s="31">
        <f t="shared" si="1"/>
        <v>100</v>
      </c>
    </row>
    <row r="61" spans="1:9" ht="22.5" outlineLevel="1">
      <c r="A61" s="7" t="s">
        <v>94</v>
      </c>
      <c r="B61" s="7" t="s">
        <v>9</v>
      </c>
      <c r="C61" s="12" t="s">
        <v>105</v>
      </c>
      <c r="D61" s="7" t="s">
        <v>106</v>
      </c>
      <c r="E61" s="15">
        <v>400000</v>
      </c>
      <c r="F61" s="15">
        <v>103428.58</v>
      </c>
      <c r="G61" s="15">
        <v>103428.58</v>
      </c>
      <c r="H61" s="15">
        <f t="shared" si="0"/>
        <v>25.857144999999999</v>
      </c>
      <c r="I61" s="31">
        <f t="shared" si="1"/>
        <v>100</v>
      </c>
    </row>
    <row r="62" spans="1:9" ht="56.25" outlineLevel="1">
      <c r="A62" s="7" t="s">
        <v>94</v>
      </c>
      <c r="B62" s="7" t="s">
        <v>9</v>
      </c>
      <c r="C62" s="12" t="s">
        <v>22</v>
      </c>
      <c r="D62" s="7" t="s">
        <v>23</v>
      </c>
      <c r="E62" s="15">
        <v>11900</v>
      </c>
      <c r="F62" s="15">
        <v>0</v>
      </c>
      <c r="G62" s="15">
        <v>0</v>
      </c>
      <c r="H62" s="15">
        <f t="shared" si="0"/>
        <v>0</v>
      </c>
      <c r="I62" s="31">
        <v>0</v>
      </c>
    </row>
    <row r="63" spans="1:9" ht="22.5" outlineLevel="1">
      <c r="A63" s="7" t="s">
        <v>94</v>
      </c>
      <c r="B63" s="7" t="s">
        <v>9</v>
      </c>
      <c r="C63" s="12" t="s">
        <v>107</v>
      </c>
      <c r="D63" s="7" t="s">
        <v>108</v>
      </c>
      <c r="E63" s="15">
        <v>1713343.92</v>
      </c>
      <c r="F63" s="15">
        <v>584510.74</v>
      </c>
      <c r="G63" s="15">
        <v>583299.41</v>
      </c>
      <c r="H63" s="15">
        <f t="shared" si="0"/>
        <v>34.044502285332186</v>
      </c>
      <c r="I63" s="31">
        <f t="shared" si="1"/>
        <v>99.792761720682847</v>
      </c>
    </row>
    <row r="64" spans="1:9" ht="33.75" outlineLevel="1">
      <c r="A64" s="7" t="s">
        <v>94</v>
      </c>
      <c r="B64" s="7" t="s">
        <v>9</v>
      </c>
      <c r="C64" s="12" t="s">
        <v>109</v>
      </c>
      <c r="D64" s="7" t="s">
        <v>110</v>
      </c>
      <c r="E64" s="15">
        <v>200000</v>
      </c>
      <c r="F64" s="15">
        <v>17905.38</v>
      </c>
      <c r="G64" s="15">
        <v>17905.38</v>
      </c>
      <c r="H64" s="32">
        <f t="shared" si="0"/>
        <v>8.9526900000000005</v>
      </c>
      <c r="I64" s="31">
        <f t="shared" si="1"/>
        <v>100</v>
      </c>
    </row>
    <row r="65" spans="1:9" ht="33.75" outlineLevel="1">
      <c r="A65" s="7" t="s">
        <v>94</v>
      </c>
      <c r="B65" s="7" t="s">
        <v>9</v>
      </c>
      <c r="C65" s="12" t="s">
        <v>111</v>
      </c>
      <c r="D65" s="7" t="s">
        <v>112</v>
      </c>
      <c r="E65" s="15">
        <v>130000</v>
      </c>
      <c r="F65" s="15">
        <v>0</v>
      </c>
      <c r="G65" s="15">
        <v>0</v>
      </c>
      <c r="H65" s="15">
        <f t="shared" si="0"/>
        <v>0</v>
      </c>
      <c r="I65" s="31">
        <v>0</v>
      </c>
    </row>
    <row r="66" spans="1:9" ht="33.75" outlineLevel="1">
      <c r="A66" s="7" t="s">
        <v>94</v>
      </c>
      <c r="B66" s="7" t="s">
        <v>9</v>
      </c>
      <c r="C66" s="12" t="s">
        <v>113</v>
      </c>
      <c r="D66" s="7" t="s">
        <v>114</v>
      </c>
      <c r="E66" s="15">
        <v>5000</v>
      </c>
      <c r="F66" s="15">
        <v>0</v>
      </c>
      <c r="G66" s="15">
        <v>0</v>
      </c>
      <c r="H66" s="29">
        <f t="shared" si="0"/>
        <v>0</v>
      </c>
      <c r="I66" s="33">
        <v>0</v>
      </c>
    </row>
    <row r="67" spans="1:9">
      <c r="A67" s="8" t="s">
        <v>115</v>
      </c>
      <c r="B67" s="10"/>
      <c r="C67" s="13"/>
      <c r="D67" s="10"/>
      <c r="E67" s="16">
        <v>153672337</v>
      </c>
      <c r="F67" s="16">
        <v>36399343.93</v>
      </c>
      <c r="G67" s="16">
        <f>G68+G69+G70+G71+G72+G73+G74+G75+G76+G77+G78+G79+G80+G81+G82+G83+G84+G85+G87+G86</f>
        <v>36280543.93</v>
      </c>
      <c r="H67" s="22">
        <f t="shared" si="0"/>
        <v>23.609027257781602</v>
      </c>
      <c r="I67" s="16">
        <f t="shared" si="1"/>
        <v>99.673620490994381</v>
      </c>
    </row>
    <row r="68" spans="1:9" ht="45" outlineLevel="1">
      <c r="A68" s="7" t="s">
        <v>115</v>
      </c>
      <c r="B68" s="7" t="s">
        <v>5</v>
      </c>
      <c r="C68" s="12" t="s">
        <v>116</v>
      </c>
      <c r="D68" s="7" t="s">
        <v>117</v>
      </c>
      <c r="E68" s="15">
        <v>2886000</v>
      </c>
      <c r="F68" s="15">
        <v>0</v>
      </c>
      <c r="G68" s="15">
        <v>0</v>
      </c>
      <c r="H68" s="30">
        <f t="shared" si="0"/>
        <v>0</v>
      </c>
      <c r="I68" s="31">
        <v>0</v>
      </c>
    </row>
    <row r="69" spans="1:9" ht="45" outlineLevel="1">
      <c r="A69" s="7" t="s">
        <v>115</v>
      </c>
      <c r="B69" s="7" t="s">
        <v>5</v>
      </c>
      <c r="C69" s="12" t="s">
        <v>118</v>
      </c>
      <c r="D69" s="7" t="s">
        <v>119</v>
      </c>
      <c r="E69" s="15">
        <v>1589000</v>
      </c>
      <c r="F69" s="15">
        <v>727529.2</v>
      </c>
      <c r="G69" s="15">
        <v>727529.2</v>
      </c>
      <c r="H69" s="15">
        <f t="shared" si="0"/>
        <v>45.785349276274388</v>
      </c>
      <c r="I69" s="31">
        <f t="shared" si="1"/>
        <v>100</v>
      </c>
    </row>
    <row r="70" spans="1:9" ht="56.25" outlineLevel="1">
      <c r="A70" s="7" t="s">
        <v>115</v>
      </c>
      <c r="B70" s="7" t="s">
        <v>5</v>
      </c>
      <c r="C70" s="12" t="s">
        <v>120</v>
      </c>
      <c r="D70" s="7" t="s">
        <v>121</v>
      </c>
      <c r="E70" s="15">
        <v>23093840</v>
      </c>
      <c r="F70" s="15">
        <v>5773430.1200000001</v>
      </c>
      <c r="G70" s="15">
        <v>5773430.1200000001</v>
      </c>
      <c r="H70" s="15">
        <f t="shared" si="0"/>
        <v>24.999870614847943</v>
      </c>
      <c r="I70" s="31">
        <f t="shared" si="1"/>
        <v>100</v>
      </c>
    </row>
    <row r="71" spans="1:9" ht="45" outlineLevel="1">
      <c r="A71" s="7" t="s">
        <v>115</v>
      </c>
      <c r="B71" s="7" t="s">
        <v>5</v>
      </c>
      <c r="C71" s="12" t="s">
        <v>13</v>
      </c>
      <c r="D71" s="7" t="s">
        <v>14</v>
      </c>
      <c r="E71" s="15">
        <v>51400</v>
      </c>
      <c r="F71" s="15">
        <v>10682.4</v>
      </c>
      <c r="G71" s="15">
        <v>10682.4</v>
      </c>
      <c r="H71" s="15">
        <f t="shared" si="0"/>
        <v>20.782879377431907</v>
      </c>
      <c r="I71" s="31">
        <f t="shared" si="1"/>
        <v>100</v>
      </c>
    </row>
    <row r="72" spans="1:9" ht="78.75" outlineLevel="1">
      <c r="A72" s="7" t="s">
        <v>115</v>
      </c>
      <c r="B72" s="7" t="s">
        <v>5</v>
      </c>
      <c r="C72" s="12" t="s">
        <v>122</v>
      </c>
      <c r="D72" s="7" t="s">
        <v>123</v>
      </c>
      <c r="E72" s="15">
        <v>33327200</v>
      </c>
      <c r="F72" s="15">
        <v>8257000</v>
      </c>
      <c r="G72" s="15">
        <v>8257000</v>
      </c>
      <c r="H72" s="15">
        <f t="shared" si="0"/>
        <v>24.775558702801316</v>
      </c>
      <c r="I72" s="31">
        <f t="shared" si="1"/>
        <v>100</v>
      </c>
    </row>
    <row r="73" spans="1:9" ht="22.5" outlineLevel="1">
      <c r="A73" s="7" t="s">
        <v>115</v>
      </c>
      <c r="B73" s="7" t="s">
        <v>5</v>
      </c>
      <c r="C73" s="12" t="s">
        <v>15</v>
      </c>
      <c r="D73" s="7" t="s">
        <v>16</v>
      </c>
      <c r="E73" s="15">
        <v>1364300</v>
      </c>
      <c r="F73" s="15">
        <v>295500</v>
      </c>
      <c r="G73" s="15">
        <v>295500</v>
      </c>
      <c r="H73" s="15">
        <f t="shared" si="0"/>
        <v>21.659459063255881</v>
      </c>
      <c r="I73" s="31">
        <f t="shared" si="1"/>
        <v>100</v>
      </c>
    </row>
    <row r="74" spans="1:9" ht="45" outlineLevel="1">
      <c r="A74" s="7" t="s">
        <v>115</v>
      </c>
      <c r="B74" s="7" t="s">
        <v>6</v>
      </c>
      <c r="C74" s="12" t="s">
        <v>116</v>
      </c>
      <c r="D74" s="7" t="s">
        <v>117</v>
      </c>
      <c r="E74" s="15">
        <v>2000000</v>
      </c>
      <c r="F74" s="15">
        <v>0</v>
      </c>
      <c r="G74" s="15">
        <v>0</v>
      </c>
      <c r="H74" s="15">
        <f t="shared" si="0"/>
        <v>0</v>
      </c>
      <c r="I74" s="31">
        <v>0</v>
      </c>
    </row>
    <row r="75" spans="1:9" ht="45" outlineLevel="1">
      <c r="A75" s="7" t="s">
        <v>115</v>
      </c>
      <c r="B75" s="7" t="s">
        <v>6</v>
      </c>
      <c r="C75" s="12" t="s">
        <v>118</v>
      </c>
      <c r="D75" s="7" t="s">
        <v>119</v>
      </c>
      <c r="E75" s="15">
        <v>1000000</v>
      </c>
      <c r="F75" s="15">
        <v>0</v>
      </c>
      <c r="G75" s="15">
        <v>0</v>
      </c>
      <c r="H75" s="15">
        <f t="shared" si="0"/>
        <v>0</v>
      </c>
      <c r="I75" s="31">
        <v>0</v>
      </c>
    </row>
    <row r="76" spans="1:9" ht="78.75" outlineLevel="1">
      <c r="A76" s="7" t="s">
        <v>115</v>
      </c>
      <c r="B76" s="7" t="s">
        <v>6</v>
      </c>
      <c r="C76" s="12" t="s">
        <v>124</v>
      </c>
      <c r="D76" s="7" t="s">
        <v>125</v>
      </c>
      <c r="E76" s="15">
        <v>18684920</v>
      </c>
      <c r="F76" s="15">
        <v>4671230.0599999996</v>
      </c>
      <c r="G76" s="15">
        <v>4671230.0599999996</v>
      </c>
      <c r="H76" s="15">
        <f t="shared" si="0"/>
        <v>25.000000321114562</v>
      </c>
      <c r="I76" s="31">
        <f>G76*100/F76</f>
        <v>100</v>
      </c>
    </row>
    <row r="77" spans="1:9" ht="90" outlineLevel="1">
      <c r="A77" s="7" t="s">
        <v>115</v>
      </c>
      <c r="B77" s="7" t="s">
        <v>6</v>
      </c>
      <c r="C77" s="12" t="s">
        <v>126</v>
      </c>
      <c r="D77" s="7" t="s">
        <v>127</v>
      </c>
      <c r="E77" s="15">
        <v>31710700</v>
      </c>
      <c r="F77" s="15">
        <v>7927674</v>
      </c>
      <c r="G77" s="15">
        <v>7927674</v>
      </c>
      <c r="H77" s="15">
        <f t="shared" si="0"/>
        <v>24.999996846490301</v>
      </c>
      <c r="I77" s="31">
        <f t="shared" si="1"/>
        <v>100</v>
      </c>
    </row>
    <row r="78" spans="1:9" ht="33.75" outlineLevel="1">
      <c r="A78" s="7" t="s">
        <v>115</v>
      </c>
      <c r="B78" s="7" t="s">
        <v>6</v>
      </c>
      <c r="C78" s="12" t="s">
        <v>128</v>
      </c>
      <c r="D78" s="7" t="s">
        <v>129</v>
      </c>
      <c r="E78" s="15">
        <v>1196300</v>
      </c>
      <c r="F78" s="15">
        <v>299073</v>
      </c>
      <c r="G78" s="15">
        <v>299073</v>
      </c>
      <c r="H78" s="15">
        <f t="shared" si="0"/>
        <v>24.999832817855054</v>
      </c>
      <c r="I78" s="31">
        <f t="shared" si="1"/>
        <v>100</v>
      </c>
    </row>
    <row r="79" spans="1:9" ht="22.5" outlineLevel="1">
      <c r="A79" s="7" t="s">
        <v>115</v>
      </c>
      <c r="B79" s="7" t="s">
        <v>6</v>
      </c>
      <c r="C79" s="12" t="s">
        <v>17</v>
      </c>
      <c r="D79" s="7" t="s">
        <v>16</v>
      </c>
      <c r="E79" s="15">
        <v>1309300</v>
      </c>
      <c r="F79" s="15">
        <v>327324</v>
      </c>
      <c r="G79" s="15">
        <v>327324</v>
      </c>
      <c r="H79" s="15">
        <f t="shared" si="0"/>
        <v>24.999923623310167</v>
      </c>
      <c r="I79" s="31">
        <f t="shared" ref="I79:I124" si="2">G79*100/F79</f>
        <v>100</v>
      </c>
    </row>
    <row r="80" spans="1:9" ht="56.25" outlineLevel="1">
      <c r="A80" s="7" t="s">
        <v>115</v>
      </c>
      <c r="B80" s="7" t="s">
        <v>6</v>
      </c>
      <c r="C80" s="12" t="s">
        <v>130</v>
      </c>
      <c r="D80" s="7" t="s">
        <v>131</v>
      </c>
      <c r="E80" s="15">
        <v>31547327</v>
      </c>
      <c r="F80" s="15">
        <v>7886831.9000000004</v>
      </c>
      <c r="G80" s="15">
        <v>7886831.9000000004</v>
      </c>
      <c r="H80" s="32">
        <f t="shared" ref="H80:H124" si="3">G80*100/E80</f>
        <v>25.000000475476099</v>
      </c>
      <c r="I80" s="31">
        <f t="shared" si="2"/>
        <v>100</v>
      </c>
    </row>
    <row r="81" spans="1:9" ht="45" outlineLevel="1">
      <c r="A81" s="7" t="s">
        <v>115</v>
      </c>
      <c r="B81" s="7" t="s">
        <v>6</v>
      </c>
      <c r="C81" s="12" t="s">
        <v>132</v>
      </c>
      <c r="D81" s="7" t="s">
        <v>133</v>
      </c>
      <c r="E81" s="15">
        <v>272000</v>
      </c>
      <c r="F81" s="15">
        <v>52069.25</v>
      </c>
      <c r="G81" s="15">
        <v>52069.25</v>
      </c>
      <c r="H81" s="15">
        <f t="shared" si="3"/>
        <v>19.14310661764706</v>
      </c>
      <c r="I81" s="31">
        <f t="shared" si="2"/>
        <v>100</v>
      </c>
    </row>
    <row r="82" spans="1:9" ht="45" outlineLevel="1">
      <c r="A82" s="7" t="s">
        <v>115</v>
      </c>
      <c r="B82" s="7" t="s">
        <v>6</v>
      </c>
      <c r="C82" s="12" t="s">
        <v>134</v>
      </c>
      <c r="D82" s="7" t="s">
        <v>135</v>
      </c>
      <c r="E82" s="15">
        <v>200000</v>
      </c>
      <c r="F82" s="15">
        <v>0</v>
      </c>
      <c r="G82" s="15">
        <v>0</v>
      </c>
      <c r="H82" s="15">
        <f t="shared" si="3"/>
        <v>0</v>
      </c>
      <c r="I82" s="31">
        <v>0</v>
      </c>
    </row>
    <row r="83" spans="1:9" ht="45" outlineLevel="1">
      <c r="A83" s="7" t="s">
        <v>115</v>
      </c>
      <c r="B83" s="7" t="s">
        <v>115</v>
      </c>
      <c r="C83" s="12" t="s">
        <v>136</v>
      </c>
      <c r="D83" s="7" t="s">
        <v>137</v>
      </c>
      <c r="E83" s="15">
        <v>1650000</v>
      </c>
      <c r="F83" s="15">
        <v>0</v>
      </c>
      <c r="G83" s="15">
        <v>0</v>
      </c>
      <c r="H83" s="15">
        <f t="shared" si="3"/>
        <v>0</v>
      </c>
      <c r="I83" s="31">
        <v>0</v>
      </c>
    </row>
    <row r="84" spans="1:9" ht="33.75" outlineLevel="1">
      <c r="A84" s="7" t="s">
        <v>115</v>
      </c>
      <c r="B84" s="7" t="s">
        <v>115</v>
      </c>
      <c r="C84" s="12" t="s">
        <v>138</v>
      </c>
      <c r="D84" s="7" t="s">
        <v>139</v>
      </c>
      <c r="E84" s="15">
        <v>1516900</v>
      </c>
      <c r="F84" s="15">
        <v>0</v>
      </c>
      <c r="G84" s="15">
        <v>0</v>
      </c>
      <c r="H84" s="15">
        <f t="shared" si="3"/>
        <v>0</v>
      </c>
      <c r="I84" s="31">
        <v>0</v>
      </c>
    </row>
    <row r="85" spans="1:9" ht="45" outlineLevel="1">
      <c r="A85" s="7" t="s">
        <v>115</v>
      </c>
      <c r="B85" s="7" t="s">
        <v>51</v>
      </c>
      <c r="C85" s="12" t="s">
        <v>140</v>
      </c>
      <c r="D85" s="7" t="s">
        <v>141</v>
      </c>
      <c r="E85" s="15">
        <v>40000</v>
      </c>
      <c r="F85" s="15">
        <v>0</v>
      </c>
      <c r="G85" s="15">
        <v>0</v>
      </c>
      <c r="H85" s="15">
        <f t="shared" si="3"/>
        <v>0</v>
      </c>
      <c r="I85" s="31">
        <v>0</v>
      </c>
    </row>
    <row r="86" spans="1:9" ht="22.5" outlineLevel="1">
      <c r="A86" s="7" t="s">
        <v>115</v>
      </c>
      <c r="B86" s="7" t="s">
        <v>51</v>
      </c>
      <c r="C86" s="12" t="s">
        <v>142</v>
      </c>
      <c r="D86" s="7" t="s">
        <v>143</v>
      </c>
      <c r="E86" s="15">
        <v>136050</v>
      </c>
      <c r="F86" s="15">
        <v>132000</v>
      </c>
      <c r="G86" s="15">
        <v>13200</v>
      </c>
      <c r="H86" s="15">
        <f t="shared" si="3"/>
        <v>9.7023153252480707</v>
      </c>
      <c r="I86" s="31">
        <f t="shared" si="2"/>
        <v>10</v>
      </c>
    </row>
    <row r="87" spans="1:9" ht="22.5" outlineLevel="1">
      <c r="A87" s="7" t="s">
        <v>115</v>
      </c>
      <c r="B87" s="7" t="s">
        <v>51</v>
      </c>
      <c r="C87" s="12" t="s">
        <v>144</v>
      </c>
      <c r="D87" s="7" t="s">
        <v>145</v>
      </c>
      <c r="E87" s="15">
        <v>97100</v>
      </c>
      <c r="F87" s="15">
        <v>39000</v>
      </c>
      <c r="G87" s="15">
        <v>39000</v>
      </c>
      <c r="H87" s="29">
        <f t="shared" si="3"/>
        <v>40.164778578784755</v>
      </c>
      <c r="I87" s="33">
        <f t="shared" si="2"/>
        <v>100</v>
      </c>
    </row>
    <row r="88" spans="1:9">
      <c r="A88" s="8" t="s">
        <v>70</v>
      </c>
      <c r="B88" s="10"/>
      <c r="C88" s="13"/>
      <c r="D88" s="10"/>
      <c r="E88" s="16">
        <v>12091933</v>
      </c>
      <c r="F88" s="16">
        <v>3700058.06</v>
      </c>
      <c r="G88" s="16">
        <f>G89+G90+G91+G92+G93+G94+G95</f>
        <v>3700058.06</v>
      </c>
      <c r="H88" s="22">
        <f t="shared" si="3"/>
        <v>30.599392669476419</v>
      </c>
      <c r="I88" s="16">
        <f t="shared" si="2"/>
        <v>100</v>
      </c>
    </row>
    <row r="89" spans="1:9" ht="33.75" outlineLevel="1">
      <c r="A89" s="7" t="s">
        <v>70</v>
      </c>
      <c r="B89" s="7" t="s">
        <v>5</v>
      </c>
      <c r="C89" s="12" t="s">
        <v>146</v>
      </c>
      <c r="D89" s="7" t="s">
        <v>147</v>
      </c>
      <c r="E89" s="15">
        <v>40000</v>
      </c>
      <c r="F89" s="15">
        <v>0</v>
      </c>
      <c r="G89" s="15">
        <v>0</v>
      </c>
      <c r="H89" s="32">
        <f t="shared" si="3"/>
        <v>0</v>
      </c>
      <c r="I89" s="31">
        <v>0</v>
      </c>
    </row>
    <row r="90" spans="1:9" ht="101.25" outlineLevel="1">
      <c r="A90" s="7" t="s">
        <v>70</v>
      </c>
      <c r="B90" s="7" t="s">
        <v>5</v>
      </c>
      <c r="C90" s="12" t="s">
        <v>148</v>
      </c>
      <c r="D90" s="18" t="s">
        <v>149</v>
      </c>
      <c r="E90" s="15">
        <v>30000</v>
      </c>
      <c r="F90" s="15">
        <v>0</v>
      </c>
      <c r="G90" s="15">
        <v>0</v>
      </c>
      <c r="H90" s="15">
        <f t="shared" si="3"/>
        <v>0</v>
      </c>
      <c r="I90" s="31">
        <v>0</v>
      </c>
    </row>
    <row r="91" spans="1:9" ht="78.75" outlineLevel="1">
      <c r="A91" s="7" t="s">
        <v>70</v>
      </c>
      <c r="B91" s="7" t="s">
        <v>5</v>
      </c>
      <c r="C91" s="12" t="s">
        <v>150</v>
      </c>
      <c r="D91" s="7" t="s">
        <v>151</v>
      </c>
      <c r="E91" s="15">
        <v>65000</v>
      </c>
      <c r="F91" s="15">
        <v>0</v>
      </c>
      <c r="G91" s="15">
        <v>0</v>
      </c>
      <c r="H91" s="32">
        <f t="shared" si="3"/>
        <v>0</v>
      </c>
      <c r="I91" s="31">
        <v>0</v>
      </c>
    </row>
    <row r="92" spans="1:9" ht="22.5" outlineLevel="1">
      <c r="A92" s="7" t="s">
        <v>70</v>
      </c>
      <c r="B92" s="7" t="s">
        <v>5</v>
      </c>
      <c r="C92" s="12" t="s">
        <v>152</v>
      </c>
      <c r="D92" s="7" t="s">
        <v>153</v>
      </c>
      <c r="E92" s="15">
        <v>4244330</v>
      </c>
      <c r="F92" s="15">
        <v>1061082.56</v>
      </c>
      <c r="G92" s="15">
        <v>1061082.56</v>
      </c>
      <c r="H92" s="15">
        <f t="shared" si="3"/>
        <v>25.000001413650683</v>
      </c>
      <c r="I92" s="31">
        <f t="shared" si="2"/>
        <v>100</v>
      </c>
    </row>
    <row r="93" spans="1:9" ht="22.5" outlineLevel="1">
      <c r="A93" s="7" t="s">
        <v>70</v>
      </c>
      <c r="B93" s="7" t="s">
        <v>5</v>
      </c>
      <c r="C93" s="12" t="s">
        <v>154</v>
      </c>
      <c r="D93" s="7" t="s">
        <v>155</v>
      </c>
      <c r="E93" s="15">
        <v>632000</v>
      </c>
      <c r="F93" s="15">
        <v>426975.5</v>
      </c>
      <c r="G93" s="15">
        <v>426975.5</v>
      </c>
      <c r="H93" s="15">
        <f t="shared" si="3"/>
        <v>67.559414556962025</v>
      </c>
      <c r="I93" s="31">
        <f t="shared" si="2"/>
        <v>100</v>
      </c>
    </row>
    <row r="94" spans="1:9" outlineLevel="1">
      <c r="A94" s="7" t="s">
        <v>70</v>
      </c>
      <c r="B94" s="7" t="s">
        <v>5</v>
      </c>
      <c r="C94" s="12" t="s">
        <v>156</v>
      </c>
      <c r="D94" s="7" t="s">
        <v>157</v>
      </c>
      <c r="E94" s="15">
        <v>6911103</v>
      </c>
      <c r="F94" s="15">
        <v>2212000</v>
      </c>
      <c r="G94" s="15">
        <v>2212000</v>
      </c>
      <c r="H94" s="32">
        <f t="shared" si="3"/>
        <v>32.006468432028868</v>
      </c>
      <c r="I94" s="31">
        <f t="shared" si="2"/>
        <v>100</v>
      </c>
    </row>
    <row r="95" spans="1:9" ht="33.75" outlineLevel="1">
      <c r="A95" s="7" t="s">
        <v>70</v>
      </c>
      <c r="B95" s="7" t="s">
        <v>5</v>
      </c>
      <c r="C95" s="12" t="s">
        <v>158</v>
      </c>
      <c r="D95" s="7" t="s">
        <v>159</v>
      </c>
      <c r="E95" s="15">
        <v>169500</v>
      </c>
      <c r="F95" s="15">
        <v>0</v>
      </c>
      <c r="G95" s="15">
        <v>0</v>
      </c>
      <c r="H95" s="33">
        <f t="shared" si="3"/>
        <v>0</v>
      </c>
      <c r="I95" s="33">
        <v>0</v>
      </c>
    </row>
    <row r="96" spans="1:9">
      <c r="A96" s="8" t="s">
        <v>56</v>
      </c>
      <c r="B96" s="10"/>
      <c r="C96" s="13"/>
      <c r="D96" s="10"/>
      <c r="E96" s="16">
        <v>12199383</v>
      </c>
      <c r="F96" s="16">
        <v>1970940.48</v>
      </c>
      <c r="G96" s="16">
        <f>G97+G98+G99+G100+G101+G102+G103+G104+G105+G106+G107+G108+G109+G110+G111+G112+G113+G114+G115</f>
        <v>1960307.1700000002</v>
      </c>
      <c r="H96" s="22">
        <f t="shared" si="3"/>
        <v>16.068904222451252</v>
      </c>
      <c r="I96" s="16">
        <f t="shared" si="2"/>
        <v>99.460495630999489</v>
      </c>
    </row>
    <row r="97" spans="1:9" ht="33.75" outlineLevel="1">
      <c r="A97" s="7" t="s">
        <v>56</v>
      </c>
      <c r="B97" s="7" t="s">
        <v>5</v>
      </c>
      <c r="C97" s="12" t="s">
        <v>160</v>
      </c>
      <c r="D97" s="7" t="s">
        <v>161</v>
      </c>
      <c r="E97" s="15">
        <v>251470</v>
      </c>
      <c r="F97" s="15">
        <v>64681.89</v>
      </c>
      <c r="G97" s="15">
        <v>64681.89</v>
      </c>
      <c r="H97" s="30">
        <f t="shared" si="3"/>
        <v>25.721513500616375</v>
      </c>
      <c r="I97" s="31">
        <f t="shared" si="2"/>
        <v>100</v>
      </c>
    </row>
    <row r="98" spans="1:9" ht="45" outlineLevel="1">
      <c r="A98" s="7" t="s">
        <v>56</v>
      </c>
      <c r="B98" s="7" t="s">
        <v>9</v>
      </c>
      <c r="C98" s="12" t="s">
        <v>13</v>
      </c>
      <c r="D98" s="7" t="s">
        <v>14</v>
      </c>
      <c r="E98" s="15">
        <v>83100</v>
      </c>
      <c r="F98" s="15">
        <v>10390.5</v>
      </c>
      <c r="G98" s="15">
        <v>10390.5</v>
      </c>
      <c r="H98" s="15">
        <f t="shared" si="3"/>
        <v>12.503610108303249</v>
      </c>
      <c r="I98" s="31">
        <f t="shared" si="2"/>
        <v>100</v>
      </c>
    </row>
    <row r="99" spans="1:9" ht="90" outlineLevel="1">
      <c r="A99" s="7" t="s">
        <v>56</v>
      </c>
      <c r="B99" s="7" t="s">
        <v>9</v>
      </c>
      <c r="C99" s="12" t="s">
        <v>162</v>
      </c>
      <c r="D99" s="7" t="s">
        <v>163</v>
      </c>
      <c r="E99" s="15">
        <v>2235921.5</v>
      </c>
      <c r="F99" s="15">
        <v>522100</v>
      </c>
      <c r="G99" s="15">
        <v>521507.18</v>
      </c>
      <c r="H99" s="15">
        <f t="shared" si="3"/>
        <v>23.324037986127866</v>
      </c>
      <c r="I99" s="31">
        <f t="shared" si="2"/>
        <v>99.886454702164343</v>
      </c>
    </row>
    <row r="100" spans="1:9" ht="67.5" outlineLevel="1">
      <c r="A100" s="7" t="s">
        <v>56</v>
      </c>
      <c r="B100" s="7" t="s">
        <v>9</v>
      </c>
      <c r="C100" s="12" t="s">
        <v>164</v>
      </c>
      <c r="D100" s="7" t="s">
        <v>165</v>
      </c>
      <c r="E100" s="15">
        <v>57600</v>
      </c>
      <c r="F100" s="15">
        <v>12870</v>
      </c>
      <c r="G100" s="15">
        <v>12870</v>
      </c>
      <c r="H100" s="15">
        <f t="shared" si="3"/>
        <v>22.34375</v>
      </c>
      <c r="I100" s="31">
        <f t="shared" si="2"/>
        <v>100</v>
      </c>
    </row>
    <row r="101" spans="1:9" ht="22.5" outlineLevel="1">
      <c r="A101" s="7" t="s">
        <v>56</v>
      </c>
      <c r="B101" s="7" t="s">
        <v>9</v>
      </c>
      <c r="C101" s="12" t="s">
        <v>17</v>
      </c>
      <c r="D101" s="7" t="s">
        <v>16</v>
      </c>
      <c r="E101" s="15">
        <v>100000</v>
      </c>
      <c r="F101" s="15">
        <v>100000</v>
      </c>
      <c r="G101" s="15">
        <v>100000</v>
      </c>
      <c r="H101" s="15">
        <f t="shared" si="3"/>
        <v>100</v>
      </c>
      <c r="I101" s="31">
        <f t="shared" si="2"/>
        <v>100</v>
      </c>
    </row>
    <row r="102" spans="1:9" ht="90" outlineLevel="1">
      <c r="A102" s="7" t="s">
        <v>56</v>
      </c>
      <c r="B102" s="7" t="s">
        <v>9</v>
      </c>
      <c r="C102" s="12" t="s">
        <v>166</v>
      </c>
      <c r="D102" s="7" t="s">
        <v>163</v>
      </c>
      <c r="E102" s="15">
        <v>2419855.0499999998</v>
      </c>
      <c r="F102" s="15">
        <v>500373.37</v>
      </c>
      <c r="G102" s="15">
        <v>500373.37</v>
      </c>
      <c r="H102" s="15">
        <f t="shared" si="3"/>
        <v>20.677824070495465</v>
      </c>
      <c r="I102" s="31">
        <f t="shared" si="2"/>
        <v>100</v>
      </c>
    </row>
    <row r="103" spans="1:9" ht="78.75" outlineLevel="1">
      <c r="A103" s="7" t="s">
        <v>56</v>
      </c>
      <c r="B103" s="7" t="s">
        <v>9</v>
      </c>
      <c r="C103" s="12" t="s">
        <v>167</v>
      </c>
      <c r="D103" s="7" t="s">
        <v>168</v>
      </c>
      <c r="E103" s="15">
        <v>70291.820000000007</v>
      </c>
      <c r="F103" s="15">
        <v>3011.39</v>
      </c>
      <c r="G103" s="15">
        <v>3011.39</v>
      </c>
      <c r="H103" s="15">
        <f t="shared" si="3"/>
        <v>4.284125805819226</v>
      </c>
      <c r="I103" s="31">
        <f t="shared" si="2"/>
        <v>100</v>
      </c>
    </row>
    <row r="104" spans="1:9" ht="67.5" outlineLevel="1">
      <c r="A104" s="7" t="s">
        <v>56</v>
      </c>
      <c r="B104" s="7" t="s">
        <v>9</v>
      </c>
      <c r="C104" s="12" t="s">
        <v>18</v>
      </c>
      <c r="D104" s="7" t="s">
        <v>19</v>
      </c>
      <c r="E104" s="15">
        <v>120000</v>
      </c>
      <c r="F104" s="15">
        <v>30000</v>
      </c>
      <c r="G104" s="15">
        <v>20000</v>
      </c>
      <c r="H104" s="15">
        <f t="shared" si="3"/>
        <v>16.666666666666668</v>
      </c>
      <c r="I104" s="31">
        <f t="shared" si="2"/>
        <v>66.666666666666671</v>
      </c>
    </row>
    <row r="105" spans="1:9" ht="90" outlineLevel="1">
      <c r="A105" s="7" t="s">
        <v>56</v>
      </c>
      <c r="B105" s="7" t="s">
        <v>9</v>
      </c>
      <c r="C105" s="12" t="s">
        <v>169</v>
      </c>
      <c r="D105" s="7" t="s">
        <v>163</v>
      </c>
      <c r="E105" s="15">
        <v>1157523.45</v>
      </c>
      <c r="F105" s="15">
        <v>270930</v>
      </c>
      <c r="G105" s="15">
        <v>270895.84000000003</v>
      </c>
      <c r="H105" s="15">
        <f t="shared" si="3"/>
        <v>23.40305416706677</v>
      </c>
      <c r="I105" s="31">
        <f t="shared" si="2"/>
        <v>99.987391577160167</v>
      </c>
    </row>
    <row r="106" spans="1:9" ht="78.75" outlineLevel="1">
      <c r="A106" s="7" t="s">
        <v>56</v>
      </c>
      <c r="B106" s="7" t="s">
        <v>9</v>
      </c>
      <c r="C106" s="12" t="s">
        <v>170</v>
      </c>
      <c r="D106" s="7" t="s">
        <v>168</v>
      </c>
      <c r="E106" s="15">
        <v>73970.78</v>
      </c>
      <c r="F106" s="15">
        <v>3120</v>
      </c>
      <c r="G106" s="15">
        <v>3117.88</v>
      </c>
      <c r="H106" s="15">
        <f t="shared" si="3"/>
        <v>4.2150157129612529</v>
      </c>
      <c r="I106" s="31">
        <f t="shared" si="2"/>
        <v>99.932051282051276</v>
      </c>
    </row>
    <row r="107" spans="1:9" ht="22.5" outlineLevel="1">
      <c r="A107" s="7" t="s">
        <v>56</v>
      </c>
      <c r="B107" s="7" t="s">
        <v>9</v>
      </c>
      <c r="C107" s="12" t="s">
        <v>171</v>
      </c>
      <c r="D107" s="7" t="s">
        <v>172</v>
      </c>
      <c r="E107" s="15">
        <v>30000</v>
      </c>
      <c r="F107" s="15">
        <v>0</v>
      </c>
      <c r="G107" s="15">
        <v>0</v>
      </c>
      <c r="H107" s="15">
        <f t="shared" si="3"/>
        <v>0</v>
      </c>
      <c r="I107" s="31">
        <v>0</v>
      </c>
    </row>
    <row r="108" spans="1:9" ht="56.25" outlineLevel="1">
      <c r="A108" s="7" t="s">
        <v>56</v>
      </c>
      <c r="B108" s="7" t="s">
        <v>9</v>
      </c>
      <c r="C108" s="12" t="s">
        <v>173</v>
      </c>
      <c r="D108" s="7" t="s">
        <v>174</v>
      </c>
      <c r="E108" s="15">
        <v>564700</v>
      </c>
      <c r="F108" s="15">
        <v>31494.55</v>
      </c>
      <c r="G108" s="15">
        <v>31494.55</v>
      </c>
      <c r="H108" s="15">
        <f t="shared" si="3"/>
        <v>5.5772179918540816</v>
      </c>
      <c r="I108" s="31">
        <f t="shared" si="2"/>
        <v>100</v>
      </c>
    </row>
    <row r="109" spans="1:9" ht="56.25" outlineLevel="1">
      <c r="A109" s="7" t="s">
        <v>56</v>
      </c>
      <c r="B109" s="7" t="s">
        <v>9</v>
      </c>
      <c r="C109" s="12" t="s">
        <v>175</v>
      </c>
      <c r="D109" s="7" t="s">
        <v>176</v>
      </c>
      <c r="E109" s="15">
        <v>673300</v>
      </c>
      <c r="F109" s="15">
        <v>50937.35</v>
      </c>
      <c r="G109" s="15">
        <v>50937.35</v>
      </c>
      <c r="H109" s="15">
        <f t="shared" si="3"/>
        <v>7.5653274914599731</v>
      </c>
      <c r="I109" s="31">
        <f t="shared" si="2"/>
        <v>100</v>
      </c>
    </row>
    <row r="110" spans="1:9" ht="78.75" outlineLevel="1">
      <c r="A110" s="7" t="s">
        <v>56</v>
      </c>
      <c r="B110" s="7" t="s">
        <v>9</v>
      </c>
      <c r="C110" s="12" t="s">
        <v>177</v>
      </c>
      <c r="D110" s="7" t="s">
        <v>178</v>
      </c>
      <c r="E110" s="15">
        <v>153869.04</v>
      </c>
      <c r="F110" s="15">
        <v>40320</v>
      </c>
      <c r="G110" s="15">
        <v>40315.79</v>
      </c>
      <c r="H110" s="15">
        <f t="shared" si="3"/>
        <v>26.20136578482585</v>
      </c>
      <c r="I110" s="31">
        <f t="shared" si="2"/>
        <v>99.989558531746027</v>
      </c>
    </row>
    <row r="111" spans="1:9" ht="78.75" outlineLevel="1">
      <c r="A111" s="7" t="s">
        <v>56</v>
      </c>
      <c r="B111" s="7" t="s">
        <v>9</v>
      </c>
      <c r="C111" s="12" t="s">
        <v>179</v>
      </c>
      <c r="D111" s="7" t="s">
        <v>178</v>
      </c>
      <c r="E111" s="15">
        <v>96168.36</v>
      </c>
      <c r="F111" s="15">
        <v>37561.35</v>
      </c>
      <c r="G111" s="15">
        <v>37561.35</v>
      </c>
      <c r="H111" s="15">
        <f t="shared" si="3"/>
        <v>39.057908443067973</v>
      </c>
      <c r="I111" s="31">
        <f t="shared" si="2"/>
        <v>100</v>
      </c>
    </row>
    <row r="112" spans="1:9" ht="33.75" outlineLevel="1">
      <c r="A112" s="7" t="s">
        <v>56</v>
      </c>
      <c r="B112" s="7" t="s">
        <v>9</v>
      </c>
      <c r="C112" s="12" t="s">
        <v>180</v>
      </c>
      <c r="D112" s="7" t="s">
        <v>181</v>
      </c>
      <c r="E112" s="15">
        <v>1661613</v>
      </c>
      <c r="F112" s="15">
        <v>0</v>
      </c>
      <c r="G112" s="15">
        <v>0</v>
      </c>
      <c r="H112" s="15">
        <f t="shared" si="3"/>
        <v>0</v>
      </c>
      <c r="I112" s="31">
        <v>0</v>
      </c>
    </row>
    <row r="113" spans="1:9" ht="45" outlineLevel="1">
      <c r="A113" s="7" t="s">
        <v>56</v>
      </c>
      <c r="B113" s="7" t="s">
        <v>9</v>
      </c>
      <c r="C113" s="12" t="s">
        <v>182</v>
      </c>
      <c r="D113" s="7" t="s">
        <v>183</v>
      </c>
      <c r="E113" s="15">
        <v>51500</v>
      </c>
      <c r="F113" s="15">
        <v>0</v>
      </c>
      <c r="G113" s="15">
        <v>0</v>
      </c>
      <c r="H113" s="32">
        <f t="shared" si="3"/>
        <v>0</v>
      </c>
      <c r="I113" s="31">
        <v>0</v>
      </c>
    </row>
    <row r="114" spans="1:9" ht="45" outlineLevel="1">
      <c r="A114" s="7" t="s">
        <v>56</v>
      </c>
      <c r="B114" s="7" t="s">
        <v>9</v>
      </c>
      <c r="C114" s="12" t="s">
        <v>184</v>
      </c>
      <c r="D114" s="7" t="s">
        <v>185</v>
      </c>
      <c r="E114" s="15">
        <v>31000</v>
      </c>
      <c r="F114" s="15">
        <v>5250</v>
      </c>
      <c r="G114" s="15">
        <v>5250</v>
      </c>
      <c r="H114" s="15">
        <f t="shared" si="3"/>
        <v>16.93548387096774</v>
      </c>
      <c r="I114" s="31">
        <f t="shared" si="2"/>
        <v>100</v>
      </c>
    </row>
    <row r="115" spans="1:9" ht="78.75" outlineLevel="1">
      <c r="A115" s="7" t="s">
        <v>56</v>
      </c>
      <c r="B115" s="7" t="s">
        <v>12</v>
      </c>
      <c r="C115" s="12" t="s">
        <v>20</v>
      </c>
      <c r="D115" s="7" t="s">
        <v>21</v>
      </c>
      <c r="E115" s="15">
        <v>2367500</v>
      </c>
      <c r="F115" s="15">
        <v>287900.08</v>
      </c>
      <c r="G115" s="15">
        <v>287900.08</v>
      </c>
      <c r="H115" s="29">
        <f t="shared" si="3"/>
        <v>12.160510242872228</v>
      </c>
      <c r="I115" s="33">
        <f t="shared" si="2"/>
        <v>100</v>
      </c>
    </row>
    <row r="116" spans="1:9">
      <c r="A116" s="8" t="s">
        <v>37</v>
      </c>
      <c r="B116" s="10"/>
      <c r="C116" s="13"/>
      <c r="D116" s="10"/>
      <c r="E116" s="16">
        <v>606400</v>
      </c>
      <c r="F116" s="16">
        <v>102000</v>
      </c>
      <c r="G116" s="16">
        <f>G117+G118+G119+G120</f>
        <v>102000</v>
      </c>
      <c r="H116" s="16">
        <f t="shared" si="3"/>
        <v>16.820580474934037</v>
      </c>
      <c r="I116" s="16">
        <f t="shared" si="2"/>
        <v>100</v>
      </c>
    </row>
    <row r="117" spans="1:9" outlineLevel="1">
      <c r="A117" s="7" t="s">
        <v>37</v>
      </c>
      <c r="B117" s="7" t="s">
        <v>5</v>
      </c>
      <c r="C117" s="12" t="s">
        <v>186</v>
      </c>
      <c r="D117" s="7" t="s">
        <v>187</v>
      </c>
      <c r="E117" s="15">
        <v>321400</v>
      </c>
      <c r="F117" s="15">
        <v>0</v>
      </c>
      <c r="G117" s="15">
        <v>0</v>
      </c>
      <c r="H117" s="32">
        <f t="shared" si="3"/>
        <v>0</v>
      </c>
      <c r="I117" s="31">
        <v>0</v>
      </c>
    </row>
    <row r="118" spans="1:9" outlineLevel="1">
      <c r="A118" s="7" t="s">
        <v>37</v>
      </c>
      <c r="B118" s="7" t="s">
        <v>5</v>
      </c>
      <c r="C118" s="12" t="s">
        <v>188</v>
      </c>
      <c r="D118" s="7" t="s">
        <v>187</v>
      </c>
      <c r="E118" s="15">
        <v>100000</v>
      </c>
      <c r="F118" s="15">
        <v>17000</v>
      </c>
      <c r="G118" s="15">
        <v>17000</v>
      </c>
      <c r="H118" s="15">
        <f t="shared" si="3"/>
        <v>17</v>
      </c>
      <c r="I118" s="31">
        <f t="shared" si="2"/>
        <v>100</v>
      </c>
    </row>
    <row r="119" spans="1:9" outlineLevel="1">
      <c r="A119" s="7" t="s">
        <v>37</v>
      </c>
      <c r="B119" s="7" t="s">
        <v>5</v>
      </c>
      <c r="C119" s="12" t="s">
        <v>189</v>
      </c>
      <c r="D119" s="7" t="s">
        <v>190</v>
      </c>
      <c r="E119" s="15">
        <v>85000</v>
      </c>
      <c r="F119" s="15">
        <v>85000</v>
      </c>
      <c r="G119" s="15">
        <v>85000</v>
      </c>
      <c r="H119" s="15">
        <f t="shared" si="3"/>
        <v>100</v>
      </c>
      <c r="I119" s="31">
        <f t="shared" si="2"/>
        <v>100</v>
      </c>
    </row>
    <row r="120" spans="1:9" ht="56.25" outlineLevel="1">
      <c r="A120" s="7" t="s">
        <v>37</v>
      </c>
      <c r="B120" s="7" t="s">
        <v>5</v>
      </c>
      <c r="C120" s="12" t="s">
        <v>191</v>
      </c>
      <c r="D120" s="7" t="s">
        <v>192</v>
      </c>
      <c r="E120" s="15">
        <v>100000</v>
      </c>
      <c r="F120" s="15">
        <v>0</v>
      </c>
      <c r="G120" s="15">
        <v>0</v>
      </c>
      <c r="H120" s="29">
        <f t="shared" si="3"/>
        <v>0</v>
      </c>
      <c r="I120" s="33">
        <v>0</v>
      </c>
    </row>
    <row r="121" spans="1:9">
      <c r="A121" s="8" t="s">
        <v>81</v>
      </c>
      <c r="B121" s="10"/>
      <c r="C121" s="13"/>
      <c r="D121" s="10"/>
      <c r="E121" s="16">
        <v>453800</v>
      </c>
      <c r="F121" s="16">
        <v>33150</v>
      </c>
      <c r="G121" s="16">
        <f>G122+G123</f>
        <v>29064</v>
      </c>
      <c r="H121" s="22">
        <f t="shared" si="3"/>
        <v>6.4045835169678274</v>
      </c>
      <c r="I121" s="22">
        <f t="shared" si="2"/>
        <v>87.674208144796381</v>
      </c>
    </row>
    <row r="122" spans="1:9" ht="22.5" outlineLevel="1">
      <c r="A122" s="7" t="s">
        <v>81</v>
      </c>
      <c r="B122" s="7" t="s">
        <v>12</v>
      </c>
      <c r="C122" s="12" t="s">
        <v>193</v>
      </c>
      <c r="D122" s="7" t="s">
        <v>194</v>
      </c>
      <c r="E122" s="15">
        <v>373800</v>
      </c>
      <c r="F122" s="15">
        <v>33150</v>
      </c>
      <c r="G122" s="15">
        <v>29064</v>
      </c>
      <c r="H122" s="30">
        <f t="shared" si="3"/>
        <v>7.7752808988764048</v>
      </c>
      <c r="I122" s="31">
        <f t="shared" si="2"/>
        <v>87.674208144796381</v>
      </c>
    </row>
    <row r="123" spans="1:9" ht="56.25" outlineLevel="1">
      <c r="A123" s="7" t="s">
        <v>81</v>
      </c>
      <c r="B123" s="7" t="s">
        <v>12</v>
      </c>
      <c r="C123" s="12" t="s">
        <v>195</v>
      </c>
      <c r="D123" s="7" t="s">
        <v>196</v>
      </c>
      <c r="E123" s="15">
        <v>80000</v>
      </c>
      <c r="F123" s="15">
        <v>0</v>
      </c>
      <c r="G123" s="15">
        <v>0</v>
      </c>
      <c r="H123" s="33">
        <f t="shared" si="3"/>
        <v>0</v>
      </c>
      <c r="I123" s="33">
        <v>0</v>
      </c>
    </row>
    <row r="124" spans="1:9">
      <c r="A124" s="9" t="s">
        <v>197</v>
      </c>
      <c r="B124" s="11"/>
      <c r="C124" s="14"/>
      <c r="D124" s="11"/>
      <c r="E124" s="17">
        <v>239674129.25</v>
      </c>
      <c r="F124" s="17">
        <v>52794464.409999996</v>
      </c>
      <c r="G124" s="17">
        <f>G12+G32+G34+G42+G55+G67+G88+G96+G116+G121</f>
        <v>51386915.859999999</v>
      </c>
      <c r="H124" s="22">
        <f t="shared" si="3"/>
        <v>21.440326505327231</v>
      </c>
      <c r="I124" s="16">
        <f t="shared" si="2"/>
        <v>97.333908837356461</v>
      </c>
    </row>
    <row r="125" spans="1:9" ht="42.75" customHeight="1">
      <c r="A125" s="1"/>
      <c r="I125" s="34"/>
    </row>
    <row r="126" spans="1:9" ht="42.75" customHeight="1">
      <c r="A126" s="1"/>
    </row>
  </sheetData>
  <mergeCells count="15">
    <mergeCell ref="A1:E1"/>
    <mergeCell ref="A8:F8"/>
    <mergeCell ref="A9:F9"/>
    <mergeCell ref="G1:I1"/>
    <mergeCell ref="F3:I3"/>
    <mergeCell ref="F4:I4"/>
    <mergeCell ref="F10:F11"/>
    <mergeCell ref="G10:G11"/>
    <mergeCell ref="H10:I10"/>
    <mergeCell ref="A7:I7"/>
    <mergeCell ref="A10:A11"/>
    <mergeCell ref="B10:B11"/>
    <mergeCell ref="C10:C11"/>
    <mergeCell ref="D10:D11"/>
    <mergeCell ref="E10:E11"/>
  </mergeCells>
  <pageMargins left="0.35433070866141736" right="0.35433070866141736" top="0.59055118110236227" bottom="0.59055118110236227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ZATO Zvezdny</cp:lastModifiedBy>
  <cp:lastPrinted>2016-04-28T08:44:58Z</cp:lastPrinted>
  <dcterms:created xsi:type="dcterms:W3CDTF">2002-03-11T10:22:12Z</dcterms:created>
  <dcterms:modified xsi:type="dcterms:W3CDTF">2017-05-23T11:06:41Z</dcterms:modified>
</cp:coreProperties>
</file>